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X:\00 SGC Quality Service\01 Procedimientos y Formatos\07 Contabilidad y Administración\04 Cuentas por pagar\formatos\"/>
    </mc:Choice>
  </mc:AlternateContent>
  <xr:revisionPtr revIDLastSave="0" documentId="13_ncr:1_{51B386FD-962B-49D1-87C7-0B5EC4866D24}" xr6:coauthVersionLast="47" xr6:coauthVersionMax="47" xr10:uidLastSave="{00000000-0000-0000-0000-000000000000}"/>
  <bookViews>
    <workbookView xWindow="-110" yWindow="-110" windowWidth="19420" windowHeight="10420" firstSheet="46" activeTab="52" xr2:uid="{013E5E8E-5861-4FA8-A53A-06B4A1DF9CD7}"/>
  </bookViews>
  <sheets>
    <sheet name="03-ENE" sheetId="1" r:id="rId1"/>
    <sheet name="04-ENE" sheetId="2" r:id="rId2"/>
    <sheet name="05-ENE" sheetId="3" r:id="rId3"/>
    <sheet name="07-ENE" sheetId="4" r:id="rId4"/>
    <sheet name="10-ENE" sheetId="5" r:id="rId5"/>
    <sheet name="12-ENE" sheetId="6" r:id="rId6"/>
    <sheet name="13-ENE" sheetId="7" r:id="rId7"/>
    <sheet name="17-ENE" sheetId="8" r:id="rId8"/>
    <sheet name="19-ENE" sheetId="9" r:id="rId9"/>
    <sheet name="21-ENE" sheetId="10" r:id="rId10"/>
    <sheet name="24-ENE" sheetId="11" r:id="rId11"/>
    <sheet name="26-ENE" sheetId="12" r:id="rId12"/>
    <sheet name="28-ENE" sheetId="13" r:id="rId13"/>
    <sheet name="31-ENE" sheetId="14" r:id="rId14"/>
    <sheet name="02-FEB" sheetId="15" r:id="rId15"/>
    <sheet name="08-FEB" sheetId="16" r:id="rId16"/>
    <sheet name="09-FEB" sheetId="18" r:id="rId17"/>
    <sheet name="11-FEB" sheetId="19" r:id="rId18"/>
    <sheet name="14-FEB" sheetId="20" r:id="rId19"/>
    <sheet name="16-FEB" sheetId="21" r:id="rId20"/>
    <sheet name="18-FEB" sheetId="22" r:id="rId21"/>
    <sheet name="21-FEB" sheetId="23" r:id="rId22"/>
    <sheet name="22-FEB" sheetId="24" r:id="rId23"/>
    <sheet name="24-FEB" sheetId="25" r:id="rId24"/>
    <sheet name="28-FEB" sheetId="26" r:id="rId25"/>
    <sheet name="02-MAR" sheetId="27" r:id="rId26"/>
    <sheet name="03-MAR" sheetId="28" r:id="rId27"/>
    <sheet name="04-MAR" sheetId="29" r:id="rId28"/>
    <sheet name="07-MAR" sheetId="30" r:id="rId29"/>
    <sheet name="09-MAR" sheetId="31" r:id="rId30"/>
    <sheet name="11-MAR" sheetId="32" r:id="rId31"/>
    <sheet name="14-MAR" sheetId="33" r:id="rId32"/>
    <sheet name="16-MAR" sheetId="34" r:id="rId33"/>
    <sheet name="18-MAR" sheetId="35" r:id="rId34"/>
    <sheet name="22-MAR" sheetId="36" r:id="rId35"/>
    <sheet name="23-MAR" sheetId="37" r:id="rId36"/>
    <sheet name="25-MAR" sheetId="38" r:id="rId37"/>
    <sheet name="28-MAR" sheetId="39" r:id="rId38"/>
    <sheet name="30-MAR" sheetId="40" r:id="rId39"/>
    <sheet name="01-ABR" sheetId="41" r:id="rId40"/>
    <sheet name="04-ABR" sheetId="42" r:id="rId41"/>
    <sheet name="06-ABR" sheetId="43" r:id="rId42"/>
    <sheet name="08-ABR" sheetId="44" r:id="rId43"/>
    <sheet name="11-ABR" sheetId="45" r:id="rId44"/>
    <sheet name="13-ABR" sheetId="46" r:id="rId45"/>
    <sheet name="20-ABR" sheetId="47" r:id="rId46"/>
    <sheet name="22-ABR" sheetId="48" r:id="rId47"/>
    <sheet name="25-ABR" sheetId="49" r:id="rId48"/>
    <sheet name="27-ABR" sheetId="50" r:id="rId49"/>
    <sheet name="29-ABR" sheetId="51" r:id="rId50"/>
    <sheet name="02-MAY" sheetId="52" r:id="rId51"/>
    <sheet name="04-MAY" sheetId="53" r:id="rId52"/>
    <sheet name="F2PNO-CYA-04.01" sheetId="63" r:id="rId53"/>
  </sheets>
  <definedNames>
    <definedName name="_xlnm.Print_Area" localSheetId="52">'F2PNO-CYA-04.01'!$A$1:$O$41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8" i="63" l="1"/>
  <c r="O32" i="63"/>
  <c r="O26" i="63"/>
  <c r="O20" i="63"/>
  <c r="O12" i="63"/>
  <c r="O40" i="63" l="1"/>
  <c r="O18" i="53" l="1"/>
  <c r="O32" i="53" l="1"/>
  <c r="O26" i="53"/>
  <c r="O20" i="53"/>
  <c r="O13" i="53"/>
  <c r="O7" i="53"/>
  <c r="O34" i="52"/>
  <c r="O28" i="52"/>
  <c r="O22" i="52"/>
  <c r="O13" i="52"/>
  <c r="O7" i="52"/>
  <c r="O18" i="51"/>
  <c r="O34" i="53" l="1"/>
  <c r="O36" i="52"/>
  <c r="O35" i="51"/>
  <c r="O29" i="51"/>
  <c r="O23" i="51"/>
  <c r="O13" i="51"/>
  <c r="O7" i="51"/>
  <c r="O32" i="50"/>
  <c r="O28" i="50"/>
  <c r="O22" i="50"/>
  <c r="O13" i="50"/>
  <c r="O7" i="50"/>
  <c r="O34" i="49"/>
  <c r="O28" i="49"/>
  <c r="O22" i="49"/>
  <c r="O13" i="49"/>
  <c r="O7" i="49"/>
  <c r="O35" i="48"/>
  <c r="O28" i="48"/>
  <c r="O22" i="48"/>
  <c r="O15" i="48"/>
  <c r="O9" i="48"/>
  <c r="O40" i="47"/>
  <c r="O34" i="47"/>
  <c r="O28" i="47"/>
  <c r="O17" i="47"/>
  <c r="O7" i="47"/>
  <c r="O31" i="46"/>
  <c r="O25" i="46"/>
  <c r="O19" i="46"/>
  <c r="O13" i="46"/>
  <c r="O7" i="46"/>
  <c r="O37" i="51" l="1"/>
  <c r="O35" i="50"/>
  <c r="O37" i="50" s="1"/>
  <c r="O36" i="49"/>
  <c r="O37" i="48"/>
  <c r="O42" i="47"/>
  <c r="O33" i="46"/>
  <c r="O38" i="45" l="1"/>
  <c r="O31" i="45"/>
  <c r="O25" i="45"/>
  <c r="O17" i="45"/>
  <c r="O11" i="45"/>
  <c r="O5" i="44"/>
  <c r="O4" i="44"/>
  <c r="O34" i="44"/>
  <c r="O40" i="45" l="1"/>
  <c r="O38" i="44"/>
  <c r="O31" i="44"/>
  <c r="O25" i="44"/>
  <c r="O15" i="44"/>
  <c r="O9" i="44"/>
  <c r="O35" i="43"/>
  <c r="O29" i="43"/>
  <c r="O23" i="43"/>
  <c r="O15" i="43"/>
  <c r="O8" i="43"/>
  <c r="O31" i="42"/>
  <c r="O25" i="42"/>
  <c r="O19" i="42"/>
  <c r="O13" i="42"/>
  <c r="O7" i="42"/>
  <c r="O40" i="44" l="1"/>
  <c r="O37" i="43"/>
  <c r="O33" i="42"/>
  <c r="O12" i="41" l="1"/>
  <c r="O14" i="41"/>
  <c r="O33" i="41"/>
  <c r="O26" i="41"/>
  <c r="O20" i="41"/>
  <c r="O7" i="41"/>
  <c r="O32" i="40"/>
  <c r="O26" i="40"/>
  <c r="O20" i="40"/>
  <c r="O13" i="40"/>
  <c r="O7" i="40"/>
  <c r="O24" i="39"/>
  <c r="O21" i="39"/>
  <c r="O39" i="39"/>
  <c r="O33" i="39"/>
  <c r="O27" i="39"/>
  <c r="O15" i="39"/>
  <c r="O9" i="39"/>
  <c r="O35" i="41" l="1"/>
  <c r="O34" i="40"/>
  <c r="O41" i="39"/>
  <c r="O28" i="38" l="1"/>
  <c r="O31" i="38"/>
  <c r="O25" i="38"/>
  <c r="O19" i="38"/>
  <c r="O13" i="38"/>
  <c r="O7" i="38"/>
  <c r="O33" i="38" l="1"/>
  <c r="O28" i="37" l="1"/>
  <c r="O31" i="37" s="1"/>
  <c r="O25" i="37"/>
  <c r="O19" i="37"/>
  <c r="O13" i="37"/>
  <c r="O7" i="37"/>
  <c r="O33" i="36"/>
  <c r="O27" i="36"/>
  <c r="O21" i="36"/>
  <c r="O15" i="36"/>
  <c r="O7" i="36"/>
  <c r="O36" i="35"/>
  <c r="O30" i="35"/>
  <c r="O24" i="35"/>
  <c r="O17" i="35"/>
  <c r="O7" i="35"/>
  <c r="O6" i="34"/>
  <c r="O5" i="34"/>
  <c r="O33" i="37" l="1"/>
  <c r="O35" i="36"/>
  <c r="O38" i="35"/>
  <c r="O32" i="34"/>
  <c r="O26" i="34"/>
  <c r="O20" i="34"/>
  <c r="O14" i="34"/>
  <c r="O8" i="34"/>
  <c r="O29" i="33"/>
  <c r="O32" i="33" s="1"/>
  <c r="O26" i="33"/>
  <c r="O20" i="33"/>
  <c r="O14" i="33"/>
  <c r="O7" i="33"/>
  <c r="O31" i="32"/>
  <c r="O25" i="32"/>
  <c r="O19" i="32"/>
  <c r="O13" i="32"/>
  <c r="O7" i="32"/>
  <c r="O19" i="31"/>
  <c r="O31" i="31"/>
  <c r="O25" i="31"/>
  <c r="O13" i="31"/>
  <c r="O7" i="31"/>
  <c r="O34" i="34" l="1"/>
  <c r="O34" i="33"/>
  <c r="O33" i="32"/>
  <c r="O33" i="31"/>
  <c r="O33" i="30" l="1"/>
  <c r="O27" i="30"/>
  <c r="O21" i="30"/>
  <c r="O13" i="30"/>
  <c r="O7" i="30"/>
  <c r="O36" i="29"/>
  <c r="O30" i="29"/>
  <c r="O24" i="29"/>
  <c r="O16" i="29"/>
  <c r="O7" i="29"/>
  <c r="O31" i="28"/>
  <c r="O25" i="28"/>
  <c r="O19" i="28"/>
  <c r="O13" i="28"/>
  <c r="O7" i="28"/>
  <c r="O16" i="27"/>
  <c r="O35" i="30" l="1"/>
  <c r="O38" i="29"/>
  <c r="O33" i="28"/>
  <c r="O28" i="27"/>
  <c r="O31" i="27"/>
  <c r="O25" i="27"/>
  <c r="O19" i="27"/>
  <c r="O13" i="27"/>
  <c r="O7" i="27"/>
  <c r="O35" i="26"/>
  <c r="O29" i="26"/>
  <c r="O23" i="26"/>
  <c r="O13" i="26"/>
  <c r="O7" i="26"/>
  <c r="O33" i="27" l="1"/>
  <c r="O37" i="26"/>
  <c r="O31" i="25" l="1"/>
  <c r="O25" i="25"/>
  <c r="O19" i="25"/>
  <c r="O13" i="25"/>
  <c r="O7" i="25"/>
  <c r="O29" i="24"/>
  <c r="O28" i="24"/>
  <c r="O31" i="24" s="1"/>
  <c r="O25" i="24"/>
  <c r="O19" i="24"/>
  <c r="O13" i="24"/>
  <c r="O7" i="24"/>
  <c r="O34" i="23"/>
  <c r="O28" i="23"/>
  <c r="O22" i="23"/>
  <c r="O16" i="23"/>
  <c r="O7" i="23"/>
  <c r="O36" i="22"/>
  <c r="O30" i="22"/>
  <c r="O24" i="22"/>
  <c r="O16" i="22"/>
  <c r="O7" i="22"/>
  <c r="O18" i="21"/>
  <c r="O20" i="21" s="1"/>
  <c r="O32" i="21"/>
  <c r="O26" i="21"/>
  <c r="O14" i="21"/>
  <c r="O8" i="21"/>
  <c r="O18" i="20"/>
  <c r="O29" i="20"/>
  <c r="O32" i="20"/>
  <c r="O26" i="20"/>
  <c r="O20" i="20"/>
  <c r="O14" i="20"/>
  <c r="O7" i="20"/>
  <c r="O31" i="19"/>
  <c r="O25" i="19"/>
  <c r="O19" i="19"/>
  <c r="O13" i="19"/>
  <c r="O7" i="19"/>
  <c r="O33" i="25" l="1"/>
  <c r="O33" i="24"/>
  <c r="O36" i="23"/>
  <c r="O38" i="22"/>
  <c r="O34" i="21"/>
  <c r="O34" i="20"/>
  <c r="O33" i="19"/>
  <c r="O31" i="18" l="1"/>
  <c r="O25" i="18"/>
  <c r="O19" i="18"/>
  <c r="O13" i="18"/>
  <c r="O7" i="18"/>
  <c r="O33" i="16"/>
  <c r="O5" i="16"/>
  <c r="O4" i="16"/>
  <c r="O33" i="18" l="1"/>
  <c r="O36" i="16"/>
  <c r="O30" i="16"/>
  <c r="O24" i="16"/>
  <c r="O18" i="16"/>
  <c r="O9" i="16"/>
  <c r="O31" i="15"/>
  <c r="O25" i="15"/>
  <c r="O19" i="15"/>
  <c r="O13" i="15"/>
  <c r="O7" i="15"/>
  <c r="O36" i="14"/>
  <c r="O30" i="14"/>
  <c r="O24" i="14"/>
  <c r="O15" i="14"/>
  <c r="O7" i="14"/>
  <c r="O34" i="13"/>
  <c r="O26" i="13"/>
  <c r="O19" i="13"/>
  <c r="O13" i="13"/>
  <c r="O7" i="13"/>
  <c r="O34" i="12"/>
  <c r="O28" i="12"/>
  <c r="O21" i="12"/>
  <c r="O14" i="12"/>
  <c r="O7" i="12"/>
  <c r="O20" i="11"/>
  <c r="O33" i="11"/>
  <c r="O27" i="11"/>
  <c r="O13" i="11"/>
  <c r="O7" i="11"/>
  <c r="O35" i="10"/>
  <c r="O29" i="10"/>
  <c r="O22" i="10"/>
  <c r="O15" i="10"/>
  <c r="O7" i="10"/>
  <c r="O34" i="9"/>
  <c r="O28" i="9"/>
  <c r="O21" i="9"/>
  <c r="O15" i="9"/>
  <c r="O7" i="9"/>
  <c r="O34" i="8"/>
  <c r="O28" i="8"/>
  <c r="O21" i="8"/>
  <c r="O15" i="8"/>
  <c r="O9" i="8"/>
  <c r="O32" i="7"/>
  <c r="O26" i="7"/>
  <c r="O19" i="7"/>
  <c r="O13" i="7"/>
  <c r="O7" i="7"/>
  <c r="O33" i="6"/>
  <c r="O26" i="6"/>
  <c r="O19" i="6"/>
  <c r="O13" i="6"/>
  <c r="O7" i="6"/>
  <c r="O36" i="5"/>
  <c r="O29" i="5"/>
  <c r="O22" i="5"/>
  <c r="O13" i="5"/>
  <c r="O7" i="5"/>
  <c r="O5" i="4"/>
  <c r="O4" i="4"/>
  <c r="O9" i="4" s="1"/>
  <c r="O37" i="4"/>
  <c r="O30" i="4"/>
  <c r="O23" i="4"/>
  <c r="O15" i="4"/>
  <c r="O33" i="3"/>
  <c r="O26" i="3"/>
  <c r="O19" i="3"/>
  <c r="O13" i="3"/>
  <c r="O7" i="3"/>
  <c r="O33" i="2"/>
  <c r="O26" i="2"/>
  <c r="O19" i="2"/>
  <c r="O13" i="2"/>
  <c r="O7" i="2"/>
  <c r="O34" i="1"/>
  <c r="O27" i="1"/>
  <c r="O20" i="1"/>
  <c r="O14" i="1"/>
  <c r="O7" i="1"/>
  <c r="O38" i="16" l="1"/>
  <c r="O33" i="15"/>
  <c r="O38" i="14"/>
  <c r="O36" i="13"/>
  <c r="O36" i="12"/>
  <c r="O35" i="11"/>
  <c r="O37" i="10"/>
  <c r="O36" i="9"/>
  <c r="O36" i="8"/>
  <c r="O34" i="7"/>
  <c r="O35" i="6"/>
  <c r="O38" i="5"/>
  <c r="O39" i="4"/>
  <c r="O35" i="3"/>
  <c r="O35" i="2"/>
  <c r="O36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<sst xmlns="http://schemas.openxmlformats.org/spreadsheetml/2006/main" count="4223" uniqueCount="520">
  <si>
    <t xml:space="preserve">NO. </t>
  </si>
  <si>
    <t xml:space="preserve"> OBSERVACIONES </t>
  </si>
  <si>
    <t xml:space="preserve"> SOLICITA </t>
  </si>
  <si>
    <t xml:space="preserve"> COMENTARIOS </t>
  </si>
  <si>
    <t xml:space="preserve"> CONCEPTO FLUJO </t>
  </si>
  <si>
    <t xml:space="preserve">QUALITY </t>
  </si>
  <si>
    <t xml:space="preserve">TOTAL </t>
  </si>
  <si>
    <t xml:space="preserve"> NO. </t>
  </si>
  <si>
    <t xml:space="preserve">SOLUCIONES </t>
  </si>
  <si>
    <t xml:space="preserve">TRANSPORTACION </t>
  </si>
  <si>
    <t>PROGRAMADO</t>
  </si>
  <si>
    <t>OTROS</t>
  </si>
  <si>
    <t xml:space="preserve"> </t>
  </si>
  <si>
    <t>MEXBANKING</t>
  </si>
  <si>
    <t>INN WEB</t>
  </si>
  <si>
    <t xml:space="preserve">TOTAL A PAGAR </t>
  </si>
  <si>
    <t>PAGOS 03-01</t>
  </si>
  <si>
    <t>FABIAN MENDOZA</t>
  </si>
  <si>
    <t>EXAMENES MÉDICOS INGRESO FACIL SEM49</t>
  </si>
  <si>
    <t>VICTOR MANUEL CARRAL MONCADA</t>
  </si>
  <si>
    <t>ARIEL PEREZ</t>
  </si>
  <si>
    <t>EXAMENES MÉDICOS TURTLE</t>
  </si>
  <si>
    <t>ADMINISTRADORA GALENO S.A. DE C.V.</t>
  </si>
  <si>
    <t>CECILIA GÓMEZ</t>
  </si>
  <si>
    <t>VOLANTES ZONA NORTE</t>
  </si>
  <si>
    <t>CECILIA GÓMEZ BRAVO</t>
  </si>
  <si>
    <t>INDRA CARDENAS</t>
  </si>
  <si>
    <t>GRETTA PINEDA</t>
  </si>
  <si>
    <t>COMPRA DE ARTICULOS DE LIMPIEZA ENERO 2022</t>
  </si>
  <si>
    <t>INDRA SHARAAT CARDENAS SANCHEZ</t>
  </si>
  <si>
    <t>EVALUACIÓN 360 CLIENTE LOS ROBLES</t>
  </si>
  <si>
    <t>NEBRI NEUROPSICOMETRIA S.A. DE C.V.</t>
  </si>
  <si>
    <t>REEMBOLSO CAJA CHICA</t>
  </si>
  <si>
    <t>PAGOS 04-01</t>
  </si>
  <si>
    <t>EFECTIVALE</t>
  </si>
  <si>
    <t>COMBUSTIBLE SEM 01 PEDIDO 5778115</t>
  </si>
  <si>
    <t>NELLY GONZALEZ</t>
  </si>
  <si>
    <t>PAGOS 05-01</t>
  </si>
  <si>
    <t>BUSINESS SERVICES EMPLOYMENT SHIELD S.A. DE C.V.</t>
  </si>
  <si>
    <t>INVESTIGACION LABORAL DE 3 SERVICIOS QUESTUM</t>
  </si>
  <si>
    <t>KARINA OSORIO</t>
  </si>
  <si>
    <t>EXTRAORDINARIO</t>
  </si>
  <si>
    <t>SPOTS DE RADIO (PENDIENTES DE CONFIRMAR)</t>
  </si>
  <si>
    <t>JOSE INOCENCIO AGUIRRE WILLARS</t>
  </si>
  <si>
    <t>RENTA LOCAL ZN ENERO 2022</t>
  </si>
  <si>
    <t>FERNANDO RANGEL</t>
  </si>
  <si>
    <t>ZUGARSO S.A. DE C.V.</t>
  </si>
  <si>
    <t>EXAMEN MÉDICO INGRESO ESCOBEDO</t>
  </si>
  <si>
    <t>OK</t>
  </si>
  <si>
    <t>PAGOS 07-01</t>
  </si>
  <si>
    <t>UNIRENTA ARRENDAMIENTOS S.A. DE C.V.</t>
  </si>
  <si>
    <t>CONTRATO 8689/11/21 PAGO 03/37</t>
  </si>
  <si>
    <t>ARRENDAMIENTO VEHICULOS</t>
  </si>
  <si>
    <t>CONTRATO 5863/04/19 PAGO 34/37</t>
  </si>
  <si>
    <t>CONTRATO 8079/04/21 PAGO 10/37</t>
  </si>
  <si>
    <t>COMBUSTIBLE SEM 01 PEDIDO 5784584</t>
  </si>
  <si>
    <t>GERARDO ALBERTO CRUZ MARTÍNEZ</t>
  </si>
  <si>
    <t>SOPORTE TÉCNICO PAGO 3/3</t>
  </si>
  <si>
    <t>SOPORTE INTERFAZ PAGO 3/3</t>
  </si>
  <si>
    <t>URIEL CAYETANO</t>
  </si>
  <si>
    <t>JESUS GONZALEZ LOPEZ</t>
  </si>
  <si>
    <t>REEMBOLSO J GONZALEZ</t>
  </si>
  <si>
    <t>ADRIANA ISABEL REYES CRUZ</t>
  </si>
  <si>
    <t>REEMBOLSO VUELO FERMÍN MTY-CDMX</t>
  </si>
  <si>
    <t>FERNANDO RANGEL PIÑÓN</t>
  </si>
  <si>
    <t>REEMBOLSO CAJA CHICA ZN</t>
  </si>
  <si>
    <t>PAGOS 10-01</t>
  </si>
  <si>
    <t>OPDAPAS DEL MUNICIPIO DE METEPEC</t>
  </si>
  <si>
    <t>AGUA 6TO BIM 2021</t>
  </si>
  <si>
    <t>BBVA IBM S.A.</t>
  </si>
  <si>
    <t>PAGO TDC SOLEM</t>
  </si>
  <si>
    <t>FERNANDO HELI RANGEL PIÑÓN</t>
  </si>
  <si>
    <t>COMPRA DE REFACCIONES UTILITARIOS SALTILLO</t>
  </si>
  <si>
    <t>DEVOLUCIÓN CAJA CHICA ZN</t>
  </si>
  <si>
    <t>MAPFRE SEGUROS DE MÉXICO S.A. DE C.V.</t>
  </si>
  <si>
    <t>PAGO SEGURO MERCEDES BENZ</t>
  </si>
  <si>
    <t>PAGOS 12-01</t>
  </si>
  <si>
    <t>TOTAL PLAY TELECOMUNICACICONES S.A. DE C.V.</t>
  </si>
  <si>
    <t>ENLACE MES DE ENERO TOTAL PLAY TOLUCA</t>
  </si>
  <si>
    <t>PAGOS 13-01</t>
  </si>
  <si>
    <t>ARRENDMAIENTO VEHICULOS</t>
  </si>
  <si>
    <t>CONTRATO 6177-07-19 PAGO 31/37</t>
  </si>
  <si>
    <t>GOOGLE OPERACIONES MÉXICO S DE RL DE CV</t>
  </si>
  <si>
    <t>GOOGLE ADS ENERO</t>
  </si>
  <si>
    <t>OBSERVACIONES</t>
  </si>
  <si>
    <t>MÉXICO RED DE TELECOMUNICACIONES S. DE R.L. DE C.V.</t>
  </si>
  <si>
    <t>LÍNEAS TELEFÓNICAS BESTEL DICIEMBRE 2021</t>
  </si>
  <si>
    <t>EVOLUCIÓN E INNOVACIÓN EMPRESARIAL S.C.</t>
  </si>
  <si>
    <t>RENOVACIÓN LICENCIA KEPLER 2DO PAGO</t>
  </si>
  <si>
    <t>REEMBOLSO CABEZA SPARK</t>
  </si>
  <si>
    <t>MATERIAL DE POSTEO PROY SWISSPORT CANCÚN</t>
  </si>
  <si>
    <t>PAGOS 17-01</t>
  </si>
  <si>
    <t>EXAMENES INGRESO FACIL SEM 50</t>
  </si>
  <si>
    <t>TOTAL PLAY TELECOMUNICACIONES S.A. DE C.V.</t>
  </si>
  <si>
    <t>TOTAL PLAY SALTILLO MES DE ENERO</t>
  </si>
  <si>
    <t>TOTAL PLAY TOLUCA MES DE ENERO</t>
  </si>
  <si>
    <t>FERMIN DIEGO AGUILAR AGUILAR</t>
  </si>
  <si>
    <t>REPARACIÓN SUSPENSIÓN SPARK MZJ-4356</t>
  </si>
  <si>
    <t>FERMIN DIEGO</t>
  </si>
  <si>
    <t>REEMBOLSO JESUS GONZALEZ</t>
  </si>
  <si>
    <t>PAGOS 19-01</t>
  </si>
  <si>
    <t>COMBUSTIBLE SEM 03 PEDIDO 5834761</t>
  </si>
  <si>
    <t>PABLO RAUL LIBIEN ABRAHAM</t>
  </si>
  <si>
    <t>COPIAS CERTIFICADAS PODER NOTARIAL FACIL</t>
  </si>
  <si>
    <t>GABRIELA REYES</t>
  </si>
  <si>
    <t>HMAS SERVICIOS EMPRESARIALES SC</t>
  </si>
  <si>
    <t>EXAMENES MÉDICOS INGRESO CLIENTE ALPLA</t>
  </si>
  <si>
    <t>RENTA OFICINAS VIRTUALES</t>
  </si>
  <si>
    <t>CENTRO DE NEGOCIOS LDU S.A. DE C.V.</t>
  </si>
  <si>
    <t>OFICINAS IBS S.A. DE C.V.</t>
  </si>
  <si>
    <t xml:space="preserve">RENTA ENERO OFICINAS IBS </t>
  </si>
  <si>
    <t>ADT PRIVATE SECURITY SERVICES DE MÉXICO S.A. DE C.V.</t>
  </si>
  <si>
    <t>VIGILANCIA SALTILLO ENERO</t>
  </si>
  <si>
    <t>VIGILANCIA GOBERNADORES ENERO</t>
  </si>
  <si>
    <t>PAGOS 21-01</t>
  </si>
  <si>
    <t>CASETAS DIRECCIÓN TAG PASE</t>
  </si>
  <si>
    <t>CDM-HOLDING INTERNATIONAL GROUP S.A. DE C.V.</t>
  </si>
  <si>
    <t>RENTA IMPRESORAS CDM DICIEMBRE</t>
  </si>
  <si>
    <t>ANGEL REYES LUNA</t>
  </si>
  <si>
    <t>SERVICIO  MKT WEB ENERO</t>
  </si>
  <si>
    <t>JUAN CARLOS ORTIZ AGUIRRE</t>
  </si>
  <si>
    <t>TARJETAS PRESENTACIÓN FERNANDO RANGEL</t>
  </si>
  <si>
    <t>INDRA SHAARAT CARDENAS SANCHEZ</t>
  </si>
  <si>
    <t>COMIDA AUDITOR QS ENERO</t>
  </si>
  <si>
    <t>ALEJANDRA HDZ</t>
  </si>
  <si>
    <t>EXAMENES MÉDICOS INGRESO FACIL SEM 51</t>
  </si>
  <si>
    <t>FEDERICO KIMURA OVANDO</t>
  </si>
  <si>
    <t>RENTA TRANSPORTE ESCOBEDO 2DA NOV</t>
  </si>
  <si>
    <t>RENTA TRANSPORTE ESCOBEDO 1RA DIC</t>
  </si>
  <si>
    <t>PAGOS 24-01</t>
  </si>
  <si>
    <t>RENOVACIÓN LICENCIA KEPLER QS ANUAL</t>
  </si>
  <si>
    <t>REEMBOLSO BOLETOS AVIÓN PROY, SWISSPORT</t>
  </si>
  <si>
    <t>TOTAL PLAY SALTILLO ENERO</t>
  </si>
  <si>
    <t>FERNANDO RANGEL PIÑON</t>
  </si>
  <si>
    <t>REPOSICIÓN CAJA CHICA SALTILLO</t>
  </si>
  <si>
    <t>PAGOS 26-01</t>
  </si>
  <si>
    <t>CASETAS DIRECCIÓN</t>
  </si>
  <si>
    <t>SECRETARÍA DE FINANZAS DEL ESTADO DE MÉXICO</t>
  </si>
  <si>
    <t>REFRENDO Y TENENCIA URVAN NUX-3535</t>
  </si>
  <si>
    <t>JESUS GONZALEZ</t>
  </si>
  <si>
    <t>TENENCIA, REFRENDO Y RENOVACIÓN DE PLACAS</t>
  </si>
  <si>
    <t>SPFR INTEGRADORA DE SERVICIOS S.A. DE C.V.</t>
  </si>
  <si>
    <t>ASESORÍA CORPORATIVA ENERO 2022</t>
  </si>
  <si>
    <t>VERIFICACIÓN DEL TSURU NUX-3476</t>
  </si>
  <si>
    <t>FERMIN AGUILAR</t>
  </si>
  <si>
    <t>PLUMAS LIMPIADORAS CAMIONETA NBS-6259</t>
  </si>
  <si>
    <t>COMBUSTIBLE SEM 04 PEDIDO 5863675</t>
  </si>
  <si>
    <t>PAGOS 28-01</t>
  </si>
  <si>
    <t>RENTA TRANSPORTE ESCOBEDO 2DA DIC</t>
  </si>
  <si>
    <t>RADIOMOVIL DIPSA S.A. DE C.V.</t>
  </si>
  <si>
    <t>LINEAS TELEFÓNICAS TELCEL DICIEMBRE</t>
  </si>
  <si>
    <t>NORMA ESQUIVEL</t>
  </si>
  <si>
    <t>VALES ENERO STAFF</t>
  </si>
  <si>
    <t>TARJETAS STOCK</t>
  </si>
  <si>
    <t>VALES STAFF ENERO</t>
  </si>
  <si>
    <t>VALES ENERO ANTOLIN Y SEG</t>
  </si>
  <si>
    <t>ok</t>
  </si>
  <si>
    <t>HSBC</t>
  </si>
  <si>
    <t>REEMBOLSO BOLETOS AVIÓN VUELTA</t>
  </si>
  <si>
    <t>REEMBOLSO CASETAS PERSONALES</t>
  </si>
  <si>
    <t>SANTANDER</t>
  </si>
  <si>
    <t>REEMBOLSO CASETAS CONSUMOS STAFF</t>
  </si>
  <si>
    <t>PAGOS 31-01</t>
  </si>
  <si>
    <t>MATERIAL ZN PROY FACIL</t>
  </si>
  <si>
    <t>CONNEXIAL TECH S DE RL DE CV</t>
  </si>
  <si>
    <t>TIMBRES FACTURACIÓN KEPLER 2500</t>
  </si>
  <si>
    <t>COMPRA DE ARTICULOS DE LIMPIEZA FEBRERO 2022</t>
  </si>
  <si>
    <t>INNTEGRUM LABORAL S.C.</t>
  </si>
  <si>
    <t>HONORARIOS ASUNTO CHIHUAHUA</t>
  </si>
  <si>
    <t>CECILIA GOMEZ</t>
  </si>
  <si>
    <t>UNITED PARCEL SERVICE DE MÉXICO S.A. DE C.V.</t>
  </si>
  <si>
    <t>SERVICIO DE MENSAJERÍA MES DE DICIEMBRE</t>
  </si>
  <si>
    <t>OFFICE DEPOT DE MÉXICO S.A. DE C.V.</t>
  </si>
  <si>
    <t>PAPELERÍA MES DE ENERO</t>
  </si>
  <si>
    <t>JESÚS ARZATE VILLAVICENCIO</t>
  </si>
  <si>
    <t>MATERIAL DE LIMPIEZA ENERO</t>
  </si>
  <si>
    <t>ROBERT WILLIAM EDWARD SHERWELL ZEPEDA</t>
  </si>
  <si>
    <t>PAGOS 02-02</t>
  </si>
  <si>
    <t>COMBUSTIBLE SEM 05 PEDIDO 5895653</t>
  </si>
  <si>
    <t>REFRENDO Y TENENCIA NUX2246</t>
  </si>
  <si>
    <t>REFRENDO Y TENENCIA NEJ-5466</t>
  </si>
  <si>
    <t>PAGOS 08-02</t>
  </si>
  <si>
    <t>CONTRATO 8689/11/21 PAGO 04/37</t>
  </si>
  <si>
    <t>CONTRATO 5863/04/19 PAGO 35/37</t>
  </si>
  <si>
    <t>CONTRATO 8079/04/21 PAGO 11/37</t>
  </si>
  <si>
    <t>VERIFICACIÓN 1ER SEM SPARK MZJ-4356</t>
  </si>
  <si>
    <t>VERIFICACIÓN 1ER SEM URVAN NUX-3635</t>
  </si>
  <si>
    <t>PAREDES GUZMAN Y ASOCIADOS S.C.</t>
  </si>
  <si>
    <t>BONO 2021 E IGUALA ENERO 2022 ABOGADOS</t>
  </si>
  <si>
    <t>2 IMANES PUBLICITARIOS RECLUTAMIENTO URVANS</t>
  </si>
  <si>
    <t>SOCIETAT FIRA S.C.</t>
  </si>
  <si>
    <t>IGUALA SERVICIO LEGAL DESPACHO SALTILLO</t>
  </si>
  <si>
    <t>MENSAJERÍA ENVÍO DE MATERIAL ZN</t>
  </si>
  <si>
    <t>MATERIAL DE POSTEO ZONA NORTE</t>
  </si>
  <si>
    <t>SIBERIA MARGARITA ABAD BRAVO</t>
  </si>
  <si>
    <t>REEMBOLSO COMBUSTIBLE PROYECTO SEIREN</t>
  </si>
  <si>
    <t>SIBERIA ABAD</t>
  </si>
  <si>
    <t>PAGOS 09-02</t>
  </si>
  <si>
    <t>COMISIÓN FEDERAL DE ELECTRICIDAD</t>
  </si>
  <si>
    <t>ENERGÍA ELECTRICA 1ER BIM 2022</t>
  </si>
  <si>
    <t>RENTA SUCURSAL ZN FEBRERO 20222</t>
  </si>
  <si>
    <t>PAGOS 11-02</t>
  </si>
  <si>
    <t>CUBREBOCAS KN95 STAFF</t>
  </si>
  <si>
    <t>PAGOS 14-02</t>
  </si>
  <si>
    <t>CINTAS PROYECTO FACIL ZN</t>
  </si>
  <si>
    <t>BBVA BANCOMER SA IBM</t>
  </si>
  <si>
    <t>PAGO TDC ENERO</t>
  </si>
  <si>
    <t>GOOGLE OPERACIONES DE MÉXICO S DE RL DE CV</t>
  </si>
  <si>
    <t>CAMPAÑA GOOGLE ADS MES DE FEBRERO</t>
  </si>
  <si>
    <t>VERIFICACIÓN VERSA NEJ-5466</t>
  </si>
  <si>
    <t>SERVICIO MAYOR BEAT NFS-4033</t>
  </si>
  <si>
    <t>ENLACE MES DE FEBRERO TOTAL PLAY TOLUCA</t>
  </si>
  <si>
    <t>REEMBOLSO COMBUSTIBLE SEM 06 PROY SEIREN BAJÍO</t>
  </si>
  <si>
    <t>REEMBOLSO CASETAS FERMÍN AGUILAR</t>
  </si>
  <si>
    <t>PAGOS 16-02</t>
  </si>
  <si>
    <t>COMBUSTIBLE SEM 07 PEDIDO 5955487</t>
  </si>
  <si>
    <t>CONTRATO 6177/07/19 PAGO 32/37</t>
  </si>
  <si>
    <t>TOTAL PLAY FEBRERO TOLUCA</t>
  </si>
  <si>
    <t>TOTAL PLAY FEBRERO ZN</t>
  </si>
  <si>
    <t>TRÁMITE RPPP ACTA CTP</t>
  </si>
  <si>
    <t>PAGOS 18-02</t>
  </si>
  <si>
    <t>REEMBOLSO J GONZALEZ MENSUALIDAD 1/3</t>
  </si>
  <si>
    <t>PUBLICIDAD ZONA NORTE (ROTULACIÓN DE BARDAS)</t>
  </si>
  <si>
    <t>RENTA DE IMPRESORAS CDM ENERO</t>
  </si>
  <si>
    <t>SERVICIO DE SANITIZACIÓN REEMBOLSO</t>
  </si>
  <si>
    <t>RENTA OFICINAS IBS FEBRERO</t>
  </si>
  <si>
    <t>RENTA OFICINAS LDU FEBRERO</t>
  </si>
  <si>
    <t>PAGOS 21-02</t>
  </si>
  <si>
    <t>ADT GOBERNADORES FEBRERO</t>
  </si>
  <si>
    <t>ADT SALTILLO FEBRERO</t>
  </si>
  <si>
    <t>RENTA OFICINA MES DE FEBRERO</t>
  </si>
  <si>
    <t>QUALITAS COMPAÑÍA DE SEGUROS Y FIANZAS S.A. DE C.V.</t>
  </si>
  <si>
    <t>PAGO SEGURO URVAN</t>
  </si>
  <si>
    <t>EXAMENES MEDICOS INGRESO FACIL SEM 51</t>
  </si>
  <si>
    <t>EXAMENES MEDICOS INGRESO FACIL SEM 52</t>
  </si>
  <si>
    <t>REEMBOLSO LICENCIA ACROBAT DICIEMBRE</t>
  </si>
  <si>
    <t>REEMBOLSO LICENCIA ACROBAT ENERO</t>
  </si>
  <si>
    <t>URIEL CAYETANO HERNANDEZ</t>
  </si>
  <si>
    <t>REEMBOLSO RECIBOS TELMEX</t>
  </si>
  <si>
    <t>PAGOS 23-02</t>
  </si>
  <si>
    <t>REEMBOLSO COMBUSTIBLE PROY SEIREN</t>
  </si>
  <si>
    <t>REEMBOLSO PAPELERÍA Y PUBLICIDAD PROY SEIREN</t>
  </si>
  <si>
    <t>RENTA TRANSPORTE ESCOBEDO</t>
  </si>
  <si>
    <t>TOTAL PLAY TELECOMUNICACIONES SA DE CV</t>
  </si>
  <si>
    <t>SERVICIO TOTAL PLAY ZN</t>
  </si>
  <si>
    <t>PREDIAL MENSUALIDAD 1/6</t>
  </si>
  <si>
    <t>PAGOS 25-02</t>
  </si>
  <si>
    <t>NORMALIZACIÓN Y CERTIFICACIÓN NYCE S.C.</t>
  </si>
  <si>
    <t>PAGO AUDITORÍA SIGE</t>
  </si>
  <si>
    <t>ALEJANDRA HERNANDEZ</t>
  </si>
  <si>
    <t>EVOLUCIÓN E INNOVACIÓN EMPRESARIAL SC</t>
  </si>
  <si>
    <t xml:space="preserve">RENOVACIÓN LICENCIA KEPLER </t>
  </si>
  <si>
    <t>TIMBRES FACTURACIÓN KEPLER (1000)</t>
  </si>
  <si>
    <t>CONNEXIAL TECH S. DE R.L. DE C.V.</t>
  </si>
  <si>
    <t>VALES ANTOLIN Y SEG FEBRERO</t>
  </si>
  <si>
    <t>VALES STAFF FEBRERO</t>
  </si>
  <si>
    <t>VALES FEBRERO</t>
  </si>
  <si>
    <t>MENSAJERÍA MES DE ENERO</t>
  </si>
  <si>
    <t>JESUS ARZATE VILLAVICENCIO</t>
  </si>
  <si>
    <t>RECOLECTORA LA ROSS SERVICIOS AMBIENTALES S.A. DE C.V.</t>
  </si>
  <si>
    <t>RECOLECCIÓN DE BASURA MES DE ENERO</t>
  </si>
  <si>
    <t>PAGOS 02-03</t>
  </si>
  <si>
    <t>REEMBOLSO GASTOS PROY SEIREN</t>
  </si>
  <si>
    <t>PAPELERÍA METEPEC Y SALTILLO ENERO</t>
  </si>
  <si>
    <t>PAGOS 03-03</t>
  </si>
  <si>
    <t>COMBUSTIBLE SEM 09 PEDIDO 5994081</t>
  </si>
  <si>
    <t>MARTIN ALEJANDRO VALDEZ GONZALEZ</t>
  </si>
  <si>
    <t>REPARACIÓN CAMIONETA URVAN 02-RC-82</t>
  </si>
  <si>
    <t>PAGOS 04-03</t>
  </si>
  <si>
    <t>HMAS SERVICIOS EMPRESARIALES S.C.</t>
  </si>
  <si>
    <t>EXAMENES NUEVO INGRESO FACIL</t>
  </si>
  <si>
    <t>CECILIA GOMEZ BRAVO</t>
  </si>
  <si>
    <t>MATERIAL PROY FACIL 3 ZN</t>
  </si>
  <si>
    <t>COMPRA CELULAR ESCOBEDO IVETTE LÓPEZ</t>
  </si>
  <si>
    <t>ASESORÍA CORPORATIVA FEBRERO</t>
  </si>
  <si>
    <t>MEXICO RED DE TELECOMUNICACIONES S. DE R.L. DE C.V.</t>
  </si>
  <si>
    <t>LÍNEAS TELEFÓNICAS BESTEL ENERO</t>
  </si>
  <si>
    <t>LÍNEAS TELEFÓNICAS TELCEL MES DE ENERO</t>
  </si>
  <si>
    <t>YANICK DUBUC</t>
  </si>
  <si>
    <t>APLICACIÓN DE 4 ENTREVISTAS EN INGLÉS</t>
  </si>
  <si>
    <t>ARTICULOS DE LIMPIEZA MARZO</t>
  </si>
  <si>
    <t>DEVOLUCIÓN CAJA CHICA</t>
  </si>
  <si>
    <t>PAGOS 07-03</t>
  </si>
  <si>
    <t>CONTRATO 8689/11/21 PAGO 05/37</t>
  </si>
  <si>
    <t>RENTA LOCAL ZN MARZO</t>
  </si>
  <si>
    <t>1ER BIM AGUA METEPEC</t>
  </si>
  <si>
    <t>SERVICIO PREVENTIVO SPARK NBU-2452</t>
  </si>
  <si>
    <t>VERIFICACIÓN CAMIONETA NMG-3487</t>
  </si>
  <si>
    <t>GOOGLE OPERACIONES DE MÉXICO S. DE R.L. DE C.V.</t>
  </si>
  <si>
    <t>CAMPAÑA GOOGLE ADS MARZO</t>
  </si>
  <si>
    <t>REEMBOLSO 2/3 MANTENIMIENTO E. TRANSPORTE</t>
  </si>
  <si>
    <t>REEMBOLSO SIBERIA PROY. SEIREN</t>
  </si>
  <si>
    <t>PAGOS 09-03</t>
  </si>
  <si>
    <t>REEMBOLSO CASETAS HSBC</t>
  </si>
  <si>
    <t>COMBUSTIBLE SEM 10 PEDIDO 6007482</t>
  </si>
  <si>
    <t>MKT WEB FEBRERO</t>
  </si>
  <si>
    <t>TRANSPORTE ENERO 2 ESCOBEDO</t>
  </si>
  <si>
    <t>ADMINISTRACIÓN INTEGRAL DE TECNOLOGÍA HUMANA S. DE R.L. DE C.V.</t>
  </si>
  <si>
    <t>RENOVACIÓN LICENCIA SCC CONTRIBUYENTES</t>
  </si>
  <si>
    <t>TOTAL PLAY ZN MARZO</t>
  </si>
  <si>
    <t>TOTAL PLAY TELECOMUNICACIONES S. DE R.L. DE C.V.</t>
  </si>
  <si>
    <t>TOTAL PLAY ENLACE MARZO</t>
  </si>
  <si>
    <t>URIEL FUENTES</t>
  </si>
  <si>
    <t>BBVA MÉXICO S.A. IBM</t>
  </si>
  <si>
    <t>GINA SÓTO LOPEZ</t>
  </si>
  <si>
    <t>EXÁMENES MÉDICOS FACIL</t>
  </si>
  <si>
    <t xml:space="preserve">FERMIN DIEGO AGUILAR AGUILAR </t>
  </si>
  <si>
    <t>VERIFICACIÓN SPARK PDH-3207 (NBU-2452)</t>
  </si>
  <si>
    <t>SERVICIO MAYOR URVAN NUX-3535 REFACCIONES Y M.O.</t>
  </si>
  <si>
    <t>CAMBIO DE ACEITE SPARK NYJ-7857 REFACCIONES Y M.O.</t>
  </si>
  <si>
    <t>PAGOS 16-03</t>
  </si>
  <si>
    <t>CONTRATO 6177/07/19 PAGO 33/37</t>
  </si>
  <si>
    <t>CONTRATO 5863/04/19 PAGO 36/37</t>
  </si>
  <si>
    <t>CONTRATO 8079/04/21 PAGO 12/37</t>
  </si>
  <si>
    <t>COMBUSTIBLE SEM 11 PEDIDO 6024374</t>
  </si>
  <si>
    <t>EXÁMENES MÉDICOS INGRESO SEM 07 FACIL</t>
  </si>
  <si>
    <t>CENTRO MÉDICO ROA S.A.</t>
  </si>
  <si>
    <t>EXAMENES MÉDICOS INGRESO ESCOBEDO FEBRERO</t>
  </si>
  <si>
    <t>PAGOS 18-03</t>
  </si>
  <si>
    <t>RENTA OFICINA VIRTUAL IBS MARZO</t>
  </si>
  <si>
    <t>RENTA OFICINA VIRTUAL SOTERO PRIETO MARZO</t>
  </si>
  <si>
    <t>TRANSPORTE 2DA QNA ENERO ESCOBEDO FACIL</t>
  </si>
  <si>
    <t>ONLINE CAREER CENTER MEXICO SAPI DE C.V.</t>
  </si>
  <si>
    <t>PAGO DE PLAN 70VAC OCC MUNDIAL 2022</t>
  </si>
  <si>
    <t>CINTAS PROYECTO ZN SALTILLO</t>
  </si>
  <si>
    <t>GRUPO DIAGNOSTICO MÉDICO PROA (CHOPO)</t>
  </si>
  <si>
    <t>PAGO ANTIDOPING INGRESO TURTLE</t>
  </si>
  <si>
    <t>RENTA IMPRESORAS CDM FEBRERO</t>
  </si>
  <si>
    <t>ADT MARZO METEPEC</t>
  </si>
  <si>
    <t>ADT MARZO SALTILLO</t>
  </si>
  <si>
    <t>MATERIAL PARA POSTEO PROY SEALY</t>
  </si>
  <si>
    <t>REEMBOLSO 1/6 LICENCIA MICROSOFT</t>
  </si>
  <si>
    <t>REEMBOLSO 1/6 REFACCIONES MB</t>
  </si>
  <si>
    <t>PAGOS 22-03</t>
  </si>
  <si>
    <t>REFACCIONES MB PAGO 3/3</t>
  </si>
  <si>
    <t>EXAMENES INGRESO ESCOBEDO FEBRERO</t>
  </si>
  <si>
    <t>IGUALA SERVICIOS JURIDICOS MARZO ZN</t>
  </si>
  <si>
    <t>TOTAL PLAY SALTILLO MARZO</t>
  </si>
  <si>
    <t>TOTAL PLAY METEPEC MARZO</t>
  </si>
  <si>
    <t>LICENCIA MICROSOFT OFFICE 365 PAGO 1/6</t>
  </si>
  <si>
    <t>PAGOS 23-03</t>
  </si>
  <si>
    <t>REEMBOLSO GASTOS PROY. SEIREN</t>
  </si>
  <si>
    <t>COMBUSTIBLE SEM 12 PEDIDO 6039473</t>
  </si>
  <si>
    <t>EXÁMENES MÉDICOS INGRESO SEM 01-06 FACIL</t>
  </si>
  <si>
    <t>PAREDEZ GUZMAN Y ASOCIADOS S.C.</t>
  </si>
  <si>
    <t>HONORARIOS Y VIÁTICOS FEBRERO 2022</t>
  </si>
  <si>
    <t>TELEFONOS DE MÉXICO S.A.B. DE C.V.</t>
  </si>
  <si>
    <t>TELEFONÍA GRUPO FEBRERO</t>
  </si>
  <si>
    <t>PREDIAL MENSUALIDAD 2/6</t>
  </si>
  <si>
    <t>PAGOS 25-03</t>
  </si>
  <si>
    <t>REEMBOLSO CASETAS</t>
  </si>
  <si>
    <t>MATERIAL DE POSTEO PROY SEALY</t>
  </si>
  <si>
    <t>MATERIAL DE POSTEO</t>
  </si>
  <si>
    <t>INSTITUTO MEXICANO DE TELEMARKETING S.C.</t>
  </si>
  <si>
    <t>CURSO DANONE CALL CENTER</t>
  </si>
  <si>
    <t>OMAR MARTÍNEZ</t>
  </si>
  <si>
    <t>SERVICIO URVAN 38RC</t>
  </si>
  <si>
    <t>SERVICIO URVAN 1DFR-01 REFACCIONES Y M.O.</t>
  </si>
  <si>
    <t>TENENCIA URVAN NMG-3487 PAGO 01/07</t>
  </si>
  <si>
    <t>PAGOS 28-03</t>
  </si>
  <si>
    <t>REVISIÓN GRAL URVAN NMG-3487</t>
  </si>
  <si>
    <t>SERVICIO URVAN NUX-2290 REFACC Y M.O.</t>
  </si>
  <si>
    <t>EXÁMENES MÉDICOS TURTLE</t>
  </si>
  <si>
    <t>AGUA SUCURSAL ZN</t>
  </si>
  <si>
    <t>PAPELERÍA METEPEC Y ZONA NORTE</t>
  </si>
  <si>
    <t>MATERIAL DE LIMPIEZA METEPEC</t>
  </si>
  <si>
    <t>RECOLECCIÓN DE BASURA ENERO Y FEBRERO</t>
  </si>
  <si>
    <t>MENSAJERÍA MES DE FEBRERO</t>
  </si>
  <si>
    <t>REEMBOLSO SIBERIA PROY SEIREN</t>
  </si>
  <si>
    <t>PAGOS 30-03</t>
  </si>
  <si>
    <t>MARKETING WEB CORRESPONDIENTE A MARZO</t>
  </si>
  <si>
    <t>VERIFICACIÓN SPARK PCA-1724</t>
  </si>
  <si>
    <t>VERIFICACIÓN URVAN NUX--2353</t>
  </si>
  <si>
    <t>VERIFICACIÓN BEAT NFS-4033</t>
  </si>
  <si>
    <t>VALES MARZO STAFF Y SEG AUTOMOTIVE</t>
  </si>
  <si>
    <t>VALES MARZO ANTOLIN, BBMCPG, SEG</t>
  </si>
  <si>
    <t>VALES STAFF</t>
  </si>
  <si>
    <t>OLEGARIO FLORES BUGARIN</t>
  </si>
  <si>
    <t>EXÁMEN MÉDICO INGRESO HYMIASA</t>
  </si>
  <si>
    <t>EXÁMENES MÉDICOS INGRESO SEM 08 FACIL</t>
  </si>
  <si>
    <t>VUELO CDMX-MTY(RED.) OMAR MARTÍNEZ</t>
  </si>
  <si>
    <t>RENTA TRANSPORTE ESCOBEDO 2DA QNA FEB</t>
  </si>
  <si>
    <t>COMBUSTIBLE SEM 13 PEDIDO 6066826</t>
  </si>
  <si>
    <t>SANTOS OMAR MARTÍNEZ PALMA</t>
  </si>
  <si>
    <t>REEMBOLSO VIÁTICOS VISITA FACIL ESCOBEDO</t>
  </si>
  <si>
    <t>COMPRA DE MATERIAL PARA POSTEO PROY. SEALY (3er SEMANA)</t>
  </si>
  <si>
    <t>LEONARDO DELGADO</t>
  </si>
  <si>
    <t>POR CONFIRMAR VIÁTICOS SWISSPORT (1er Semana)</t>
  </si>
  <si>
    <t>POR CONFIRMAR HOSPEDAJE SWISSPORT</t>
  </si>
  <si>
    <t>COMPRA MATERIAL DE LIMPIEZA</t>
  </si>
  <si>
    <t>MACARIO EMILIANO GOMEZ FRAGOSO</t>
  </si>
  <si>
    <t>IMPRESIÓN DE VINILES CULTURA ORGANIZACIONAL</t>
  </si>
  <si>
    <t>ASESORÍA CORPORATIVA MARZO 2022</t>
  </si>
  <si>
    <t>SIBERA MARGARITA ABAD BRAVO</t>
  </si>
  <si>
    <t>PAGOS 01-04</t>
  </si>
  <si>
    <t>PAGOS 04-04</t>
  </si>
  <si>
    <t>PAGOS 06-04</t>
  </si>
  <si>
    <t>LILIANA GIL GONZALEZ</t>
  </si>
  <si>
    <t>MENSUALIDAD FEBRERO-MARZO TELMEX</t>
  </si>
  <si>
    <t>RENTA MENSUAL ABRIL ZONA NORTE</t>
  </si>
  <si>
    <t>VIÁTICOS FEBRERO 2022</t>
  </si>
  <si>
    <t>TRANSPORTE ESCOBEDO 1RA QNA FEB</t>
  </si>
  <si>
    <t>REEMBOLSO CASETAS ARC</t>
  </si>
  <si>
    <t>REP TARJETA VALES JOAQUIN LOPEZ SEG</t>
  </si>
  <si>
    <t xml:space="preserve">SEGUROS ATLAS S.A. </t>
  </si>
  <si>
    <t>RENOVACIÓN PÓLIZA CSYAP</t>
  </si>
  <si>
    <t>REEMBOLSO COMIDA AUDITORES EXTERNOS</t>
  </si>
  <si>
    <t>COMBUSTIBLE PROY SEIREN</t>
  </si>
  <si>
    <t>CONTRATO 8689/11/21 PAGO 06/37</t>
  </si>
  <si>
    <t>CONTRATO 5863/04/19 PAGO 37/37</t>
  </si>
  <si>
    <t>CONTRATO 8079/04/21 PAGO 13/37</t>
  </si>
  <si>
    <t>COMISION FEDERAL DE ELECTRICIDAD</t>
  </si>
  <si>
    <t>2DO BIMESTRE ENERGÍA ELECTRICA MTP</t>
  </si>
  <si>
    <t>EXAMENES INGRESO FACIL SEM 10</t>
  </si>
  <si>
    <t>REEMBOLSO J GONZALEZ BATERÍA URVAN NUX-2353</t>
  </si>
  <si>
    <t>REEMBOLSO J GONZALEZ LLANTAS BEAT PAGO 2/3</t>
  </si>
  <si>
    <t>FRANCISCO GARCÍA MARTÍNEZ</t>
  </si>
  <si>
    <t>VIÁTICOS 2DA SEMANA CANCÚN</t>
  </si>
  <si>
    <t>COMBUSTIBLE SEM 14</t>
  </si>
  <si>
    <t>PAGOS 11-04</t>
  </si>
  <si>
    <t>TOTAL PLAY ZN ABRIL</t>
  </si>
  <si>
    <t>REEMBOLSO CASETAS VISITA OMAR MARTINEZ</t>
  </si>
  <si>
    <t>TOTAL PLAY ENLACE ABRIL</t>
  </si>
  <si>
    <t>TOTAL PLAY ABRIL CENTRO</t>
  </si>
  <si>
    <t>TOTAL PLAY ABRIL NORTE</t>
  </si>
  <si>
    <t>COPIAS CERTIFICADAS PODER PLEITOS LEONDARDO GUZMAN</t>
  </si>
  <si>
    <t>SERVICIO CAMIONETA 02-RC-82 NORTE</t>
  </si>
  <si>
    <t>RECTIFICADO FRENOS CAMIONETA ESCOBEDO 03-RC-85</t>
  </si>
  <si>
    <t>HONORARIOS MARZO ABOGADOS</t>
  </si>
  <si>
    <t>SERVICIO MKT WEB ABRIL</t>
  </si>
  <si>
    <t>PAGO TDC</t>
  </si>
  <si>
    <t>VIÁTICOS 3RA SEMANA CANCÚN</t>
  </si>
  <si>
    <t>PAGOS 13-04</t>
  </si>
  <si>
    <t>CONTRATO 6177/07/19 PAGO 34/37</t>
  </si>
  <si>
    <t>REEMBOLSO CASETAS SANTANDER</t>
  </si>
  <si>
    <t>ADRIANA REYES</t>
  </si>
  <si>
    <t>COMBUSTIBLE SEM 16 PEDIDO 6107638</t>
  </si>
  <si>
    <t>LICENCIA MICROSOFT PAGO 2 DE 6</t>
  </si>
  <si>
    <t>REEMBOLSO LLANTAS TRASERAS YARIS PAGO 2 DE 3</t>
  </si>
  <si>
    <t>REEMBOLSO REFACCIONES MB PAGO 2 DE 6</t>
  </si>
  <si>
    <t>REEMBOLSO BATERÍA MERCEDES BENZ</t>
  </si>
  <si>
    <t>REEMBOLSO GUANTES ANTICORTE</t>
  </si>
  <si>
    <t>RENTA OFICINA LDU ABRIL</t>
  </si>
  <si>
    <t>RENTA OFICINAS IBS ABRIL</t>
  </si>
  <si>
    <t>MEXICO RED DE TELECOMUNICACIONES S.A. DE C.V.</t>
  </si>
  <si>
    <t>TELEFONÍA MES DE ABRIL</t>
  </si>
  <si>
    <t>REEMBOLSO KIT ESTERICIDA Y PISTOLA ASPERSIÓN</t>
  </si>
  <si>
    <t>PAGOS 20-04</t>
  </si>
  <si>
    <t>REEMBOLSO PAPELERÍA SEALY</t>
  </si>
  <si>
    <t>PAGOS 22-04</t>
  </si>
  <si>
    <t>LONA PROY SWISSPORT CDMX</t>
  </si>
  <si>
    <t>FERNANDO HELI RANGEL PIÑON</t>
  </si>
  <si>
    <t>CARGA COMBUSTIBLE EXTRA ZN</t>
  </si>
  <si>
    <t>CAMBIO DE BALATAS SPARK ZN</t>
  </si>
  <si>
    <t>VIÁTICOS SEM 17 PROY CANCÚN SWISSPORT</t>
  </si>
  <si>
    <t>LEONARDO DELGADO SANCHEZ</t>
  </si>
  <si>
    <t>FRANCISCO GARCIA MARTÍNEZ</t>
  </si>
  <si>
    <t>VIÁTICOS VIE, SAB Y DOM CANCÚN SWISSPORT</t>
  </si>
  <si>
    <t>SERVICIO DE TRANSPORTE 1RA QNA MARZO</t>
  </si>
  <si>
    <t>VIGILANCIA ABRIL METEPEC</t>
  </si>
  <si>
    <t>VIGILANCIA ABRIL SALTILLO</t>
  </si>
  <si>
    <t>PREDIAL PAGO 3/6 HSBC</t>
  </si>
  <si>
    <t>CORRESPONSAL CHIHUAHUA</t>
  </si>
  <si>
    <t>PAGOS 25-04</t>
  </si>
  <si>
    <t>RENTA TRANSPORTE SALTILLO 1RA QNA MARZO</t>
  </si>
  <si>
    <t>TENENCIAS URVAN NMG-3487 PAGO 2 DE 7</t>
  </si>
  <si>
    <t>MAPFRE MÉXICO S.A.</t>
  </si>
  <si>
    <t>SEGURO URVAN NUX-2290 PAGO 1 DE 6</t>
  </si>
  <si>
    <t>SEGURO URVAN NUX-2256 PAGO 1 DE 6</t>
  </si>
  <si>
    <t>REEMBOLSO J GONZALEZ MANIJA SPARK</t>
  </si>
  <si>
    <t>ADMINISTRACIÓN FISCAL GENERAL DEL ESTADO DE COAHUILA</t>
  </si>
  <si>
    <t>TENENCIA Y DERECHOS URVAN 1-DFR-01</t>
  </si>
  <si>
    <t>EXÁMENES MÉDICOS FACIL SEM 12-13</t>
  </si>
  <si>
    <t>FRANCISCO JAVIER VARGAS MONTOYA</t>
  </si>
  <si>
    <t>CAPACITACIÓN  CLORIMETRÍA SIEGWERK</t>
  </si>
  <si>
    <t>CURSO CAPACITACIÓN CLORIMETRÍA</t>
  </si>
  <si>
    <t>PAGOS 27-04</t>
  </si>
  <si>
    <t>COMBUSTIBLE SEM 17 PEDIDO 6121807</t>
  </si>
  <si>
    <t>FRANCISCO YARIFH PEREZ GIL</t>
  </si>
  <si>
    <t>RENTA DE AUTO CANCÚN PROY SWISSPORT</t>
  </si>
  <si>
    <t>OMAR MARTINEZ</t>
  </si>
  <si>
    <t>IMPRESIÓN DE LONAS PROY SWISSPORT</t>
  </si>
  <si>
    <t>VALES ABRIL TRANSPORTACIÓN</t>
  </si>
  <si>
    <t>STOCK TARJETAS SOLUCIONES</t>
  </si>
  <si>
    <t>VALES ABRIL SOLUCIONES</t>
  </si>
  <si>
    <t>VALES STAFF ABRIL</t>
  </si>
  <si>
    <t>PAGOS 29-04</t>
  </si>
  <si>
    <t>CDM HOLDING INTERNATIONAL GROUP S.A DE C.V.</t>
  </si>
  <si>
    <t>RENTA DE IMPRESORAS CDM MARZO</t>
  </si>
  <si>
    <t>REEMBOLSO CAJA CHICA ABRIL 2022</t>
  </si>
  <si>
    <t>MATERIAL DE LIMPIEZA MARZO</t>
  </si>
  <si>
    <t>RECOLECTORA LA ROSS- SERVICIOS AMBIENTALES S.A. DE C.V.</t>
  </si>
  <si>
    <t>RECOLECCIÓN BASURA MES DE MARZO</t>
  </si>
  <si>
    <t>REEMBOLSO PAPELERÍA PROY SWISSPORT CDMX</t>
  </si>
  <si>
    <t>RENOVACIÓN POLIZA VERSA SENSE</t>
  </si>
  <si>
    <t>PAGOS 02-05</t>
  </si>
  <si>
    <t>COMPRA DE ARTICULOS DE LIMPIEZA MAYO 2022</t>
  </si>
  <si>
    <t>MARTÍN ALEJANDRO VALDEZ GONZALEZ</t>
  </si>
  <si>
    <t>ANTICIPO REPARACIÓN MOTOR 1-DFR-01</t>
  </si>
  <si>
    <t>NORMA GABRIELA REYES CRUZ</t>
  </si>
  <si>
    <t>REEMBOLSO VIÁTICOS VISITA TRUPPER</t>
  </si>
  <si>
    <t>NORMA REYES</t>
  </si>
  <si>
    <t>MARIA LUISA CASTILLO SENA</t>
  </si>
  <si>
    <t>MATERIAL DE LIMPIEZA ZN</t>
  </si>
  <si>
    <t>COPIA CERTIFICADA PROTOCOLIZACIÓN ACTA CSYAP</t>
  </si>
  <si>
    <t>PAGOS 04-05</t>
  </si>
  <si>
    <t>MENSAJERÍA MES DE MARZO</t>
  </si>
  <si>
    <t xml:space="preserve">COMBUSTIBLE SEM 18 PEDIDO </t>
  </si>
  <si>
    <t>CALIDAD EN TRANSPORTACIÓN DE PERSONAL METEPEC S.A. DE C.V.</t>
  </si>
  <si>
    <t>INTERMEDIACIÓN DE SERVICIOS</t>
  </si>
  <si>
    <t>PAPELERÍA MES DE ABRIL METEPEC Y ZN</t>
  </si>
  <si>
    <t>CAMPAÑA GOOGLE ADS MES DE ABRIL</t>
  </si>
  <si>
    <t>GINA SOTO LÓPEZ</t>
  </si>
  <si>
    <t xml:space="preserve">EXÁMENES MÉDICOS FACIL </t>
  </si>
  <si>
    <t>G</t>
  </si>
  <si>
    <t>PAGOS (FECHA XX-XX-XXXX)</t>
  </si>
  <si>
    <t>TIPO DE GASTO</t>
  </si>
  <si>
    <t>FORMATO                                                                                                                                                                                                REPORTE DE PAGO</t>
  </si>
  <si>
    <t>Área: Cuentas por pagar</t>
  </si>
  <si>
    <t>Código: F2PNO-CYA-04.01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</si>
</sst>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4"/>
      <color rgb="FF000000"/>
      <name val="Candara"/>
      <family val="2"/>
    </font>
    <font>
      <sz val="10"/>
      <color rgb="FF000000"/>
      <name val="Candara"/>
      <family val="2"/>
    </font>
    <font>
      <b/>
      <i/>
      <u/>
      <sz val="14"/>
      <color rgb="FF000000"/>
      <name val="Candara"/>
      <family val="2"/>
    </font>
    <font>
      <sz val="10"/>
      <color theme="1"/>
      <name val="Candara"/>
      <family val="2"/>
    </font>
    <font>
      <b/>
      <i/>
      <sz val="10"/>
      <color rgb="FF000000"/>
      <name val="Candara"/>
      <family val="2"/>
    </font>
    <font>
      <b/>
      <sz val="10"/>
      <color rgb="FF000000"/>
      <name val="Candara"/>
      <family val="2"/>
    </font>
    <font>
      <sz val="9"/>
      <color rgb="FF000000"/>
      <name val="Candara"/>
      <family val="2"/>
    </font>
    <font>
      <i/>
      <sz val="10"/>
      <color theme="1"/>
      <name val="Candara"/>
      <family val="2"/>
    </font>
    <font>
      <b/>
      <u/>
      <sz val="12"/>
      <color rgb="FF000000"/>
      <name val="Candara"/>
      <family val="2"/>
    </font>
    <font>
      <sz val="8"/>
      <color theme="1"/>
      <name val="Candara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9">
    <xf numFmtId="0" fontId="0" fillId="0" borderId="0" xfId="0"/>
    <xf numFmtId="0" fontId="3" fillId="3" borderId="16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43" fontId="5" fillId="0" borderId="0" xfId="1" applyFont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>
      <alignment vertical="center" wrapText="1"/>
    </xf>
    <xf numFmtId="0" fontId="3" fillId="3" borderId="0" xfId="0" applyFont="1" applyFill="1" applyAlignment="1">
      <alignment horizontal="center" vertical="center"/>
    </xf>
    <xf numFmtId="44" fontId="5" fillId="0" borderId="0" xfId="3" applyFont="1" applyAlignment="1">
      <alignment vertical="center" wrapText="1"/>
    </xf>
    <xf numFmtId="0" fontId="6" fillId="3" borderId="19" xfId="0" applyFont="1" applyFill="1" applyBorder="1" applyAlignment="1">
      <alignment horizontal="right" vertical="center"/>
    </xf>
    <xf numFmtId="44" fontId="7" fillId="3" borderId="4" xfId="3" applyFont="1" applyFill="1" applyBorder="1" applyAlignment="1">
      <alignment vertical="center"/>
    </xf>
    <xf numFmtId="0" fontId="5" fillId="4" borderId="16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 wrapText="1"/>
    </xf>
    <xf numFmtId="44" fontId="9" fillId="0" borderId="0" xfId="3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6" fillId="4" borderId="19" xfId="0" applyFont="1" applyFill="1" applyBorder="1" applyAlignment="1">
      <alignment horizontal="right" vertical="center"/>
    </xf>
    <xf numFmtId="44" fontId="7" fillId="4" borderId="4" xfId="3" applyFont="1" applyFill="1" applyBorder="1" applyAlignment="1">
      <alignment vertical="center"/>
    </xf>
    <xf numFmtId="0" fontId="5" fillId="5" borderId="16" xfId="0" applyFont="1" applyFill="1" applyBorder="1" applyAlignment="1">
      <alignment horizontal="center" vertical="center"/>
    </xf>
    <xf numFmtId="43" fontId="5" fillId="0" borderId="0" xfId="1" applyFont="1" applyAlignment="1">
      <alignment wrapText="1"/>
    </xf>
    <xf numFmtId="0" fontId="5" fillId="5" borderId="0" xfId="0" applyFont="1" applyFill="1" applyAlignment="1">
      <alignment horizontal="center" vertical="center"/>
    </xf>
    <xf numFmtId="0" fontId="6" fillId="5" borderId="1" xfId="0" applyFont="1" applyFill="1" applyBorder="1" applyAlignment="1">
      <alignment horizontal="right" vertical="center"/>
    </xf>
    <xf numFmtId="44" fontId="7" fillId="5" borderId="20" xfId="3" applyFont="1" applyFill="1" applyBorder="1" applyAlignment="1">
      <alignment vertical="center"/>
    </xf>
    <xf numFmtId="0" fontId="6" fillId="5" borderId="0" xfId="0" applyFont="1" applyFill="1" applyAlignment="1">
      <alignment horizontal="right" vertical="center"/>
    </xf>
    <xf numFmtId="44" fontId="7" fillId="5" borderId="0" xfId="3" applyFont="1" applyFill="1" applyBorder="1" applyAlignment="1">
      <alignment vertical="center"/>
    </xf>
    <xf numFmtId="0" fontId="5" fillId="6" borderId="16" xfId="0" applyFont="1" applyFill="1" applyBorder="1" applyAlignment="1">
      <alignment horizontal="center" vertical="center"/>
    </xf>
    <xf numFmtId="0" fontId="3" fillId="6" borderId="16" xfId="0" applyFont="1" applyFill="1" applyBorder="1" applyAlignment="1">
      <alignment horizontal="center" vertical="center"/>
    </xf>
    <xf numFmtId="0" fontId="3" fillId="6" borderId="16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/>
    </xf>
    <xf numFmtId="0" fontId="6" fillId="6" borderId="1" xfId="0" applyFont="1" applyFill="1" applyBorder="1" applyAlignment="1">
      <alignment horizontal="right" vertical="center"/>
    </xf>
    <xf numFmtId="44" fontId="7" fillId="6" borderId="20" xfId="3" applyFont="1" applyFill="1" applyBorder="1" applyAlignment="1">
      <alignment vertical="center"/>
    </xf>
    <xf numFmtId="0" fontId="5" fillId="7" borderId="16" xfId="0" applyFont="1" applyFill="1" applyBorder="1" applyAlignment="1">
      <alignment horizontal="center" vertical="center"/>
    </xf>
    <xf numFmtId="0" fontId="3" fillId="7" borderId="16" xfId="0" applyFont="1" applyFill="1" applyBorder="1" applyAlignment="1">
      <alignment horizontal="center" vertical="center"/>
    </xf>
    <xf numFmtId="0" fontId="3" fillId="7" borderId="16" xfId="0" applyFont="1" applyFill="1" applyBorder="1" applyAlignment="1">
      <alignment horizontal="center" vertical="center" wrapText="1"/>
    </xf>
    <xf numFmtId="0" fontId="5" fillId="7" borderId="0" xfId="0" applyFont="1" applyFill="1" applyAlignment="1">
      <alignment horizontal="center" vertical="center"/>
    </xf>
    <xf numFmtId="0" fontId="6" fillId="7" borderId="1" xfId="0" applyFont="1" applyFill="1" applyBorder="1" applyAlignment="1">
      <alignment horizontal="right" vertical="center"/>
    </xf>
    <xf numFmtId="44" fontId="7" fillId="7" borderId="20" xfId="3" applyFont="1" applyFill="1" applyBorder="1" applyAlignment="1">
      <alignment vertical="center"/>
    </xf>
    <xf numFmtId="44" fontId="5" fillId="0" borderId="0" xfId="3" applyFont="1"/>
    <xf numFmtId="44" fontId="10" fillId="2" borderId="0" xfId="3" applyFont="1" applyFill="1" applyAlignment="1">
      <alignment vertical="center"/>
    </xf>
    <xf numFmtId="0" fontId="11" fillId="0" borderId="0" xfId="0" applyFont="1" applyAlignment="1">
      <alignment vertical="center" wrapText="1"/>
    </xf>
    <xf numFmtId="44" fontId="5" fillId="0" borderId="0" xfId="2" applyFont="1" applyAlignment="1">
      <alignment vertical="center" wrapText="1"/>
    </xf>
    <xf numFmtId="0" fontId="12" fillId="0" borderId="0" xfId="0" applyFont="1"/>
    <xf numFmtId="0" fontId="5" fillId="0" borderId="0" xfId="0" applyFont="1" applyAlignment="1">
      <alignment wrapText="1"/>
    </xf>
    <xf numFmtId="44" fontId="12" fillId="0" borderId="0" xfId="0" applyNumberFormat="1" applyFont="1"/>
    <xf numFmtId="43" fontId="0" fillId="0" borderId="0" xfId="0" applyNumberFormat="1"/>
    <xf numFmtId="0" fontId="11" fillId="0" borderId="0" xfId="0" applyFont="1" applyAlignment="1">
      <alignment wrapText="1"/>
    </xf>
    <xf numFmtId="44" fontId="0" fillId="0" borderId="0" xfId="0" applyNumberFormat="1"/>
    <xf numFmtId="44" fontId="0" fillId="0" borderId="0" xfId="2" applyFont="1"/>
    <xf numFmtId="43" fontId="5" fillId="0" borderId="0" xfId="0" applyNumberFormat="1" applyFont="1" applyAlignment="1">
      <alignment wrapText="1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5" fillId="0" borderId="7" xfId="0" applyFont="1" applyBorder="1"/>
    <xf numFmtId="0" fontId="5" fillId="0" borderId="16" xfId="0" applyFont="1" applyBorder="1"/>
    <xf numFmtId="0" fontId="8" fillId="4" borderId="4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5" fillId="0" borderId="0" xfId="0" applyFont="1"/>
    <xf numFmtId="0" fontId="8" fillId="5" borderId="4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0" fontId="8" fillId="5" borderId="13" xfId="0" applyFont="1" applyFill="1" applyBorder="1" applyAlignment="1">
      <alignment horizontal="center" vertical="center" wrapText="1"/>
    </xf>
    <xf numFmtId="0" fontId="8" fillId="5" borderId="14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5" borderId="13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6" borderId="6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8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13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/>
    </xf>
    <xf numFmtId="0" fontId="3" fillId="7" borderId="2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2" fillId="2" borderId="23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13" fillId="0" borderId="22" xfId="0" applyFont="1" applyBorder="1" applyAlignment="1">
      <alignment horizontal="center" vertical="center" wrapText="1"/>
    </xf>
  </cellXfs>
  <cellStyles count="4">
    <cellStyle name="Millares" xfId="1" builtinId="3"/>
    <cellStyle name="Moneda" xfId="2" builtinId="4"/>
    <cellStyle name="Moneda 2" xfId="3" xr:uid="{5FBFFAFC-79D4-471D-8184-E2B42287DEE3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microsoft.com/office/2022/10/relationships/richValueRel" Target="richData/richValueRel.xml"/><Relationship Id="rId5" Type="http://schemas.openxmlformats.org/officeDocument/2006/relationships/worksheet" Target="worksheets/sheet5.xml"/><Relationship Id="rId61" Type="http://schemas.microsoft.com/office/2017/06/relationships/rdRichValueTypes" Target="richData/rdRichValueTyp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microsoft.com/office/2017/06/relationships/rdRichValue" Target="richData/rdrichvalue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eetMetadata" Target="metadata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63500</xdr:colOff>
      <xdr:row>0</xdr:row>
      <xdr:rowOff>0</xdr:rowOff>
    </xdr:from>
    <xdr:to>
      <xdr:col>12</xdr:col>
      <xdr:colOff>368300</xdr:colOff>
      <xdr:row>2</xdr:row>
      <xdr:rowOff>12700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95DB2F-C764-C5F1-B990-42222E756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750" y="0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143650</xdr:colOff>
      <xdr:row>0</xdr:row>
      <xdr:rowOff>35700</xdr:rowOff>
    </xdr:from>
    <xdr:to>
      <xdr:col>14</xdr:col>
      <xdr:colOff>349250</xdr:colOff>
      <xdr:row>1</xdr:row>
      <xdr:rowOff>260350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7134395-5E81-D3B7-7314-E0F6C4A22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3650" y="35700"/>
          <a:ext cx="535800" cy="53580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E58B6-DCE0-44B9-9323-DCD1D8A3A8C7}">
  <dimension ref="A1:XFC40"/>
  <sheetViews>
    <sheetView zoomScaleNormal="100" workbookViewId="0">
      <selection sqref="A1:O1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9.81640625" bestFit="1" customWidth="1"/>
  </cols>
  <sheetData>
    <row r="1" spans="1:16" ht="19" thickBot="1" x14ac:dyDescent="0.4">
      <c r="A1" s="53" t="s">
        <v>16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/>
      <c r="C4" s="1"/>
      <c r="D4" s="74"/>
      <c r="E4" s="74"/>
      <c r="F4" s="74"/>
      <c r="G4" s="2"/>
      <c r="H4" s="75"/>
      <c r="I4" s="75"/>
      <c r="J4" s="75"/>
      <c r="K4" s="75"/>
      <c r="L4" s="75"/>
      <c r="M4" s="75"/>
      <c r="N4" s="75"/>
      <c r="O4" s="3"/>
      <c r="P4" s="41"/>
    </row>
    <row r="5" spans="1:16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75"/>
      <c r="I5" s="75"/>
      <c r="J5" s="75"/>
      <c r="K5" s="75"/>
      <c r="L5" s="75"/>
      <c r="M5" s="75"/>
      <c r="N5" s="75"/>
      <c r="O5" s="3"/>
      <c r="P5" s="41"/>
    </row>
    <row r="6" spans="1:16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18</v>
      </c>
      <c r="E10" s="96"/>
      <c r="F10" s="96"/>
      <c r="G10" s="13" t="s">
        <v>11</v>
      </c>
      <c r="H10" s="97" t="s">
        <v>19</v>
      </c>
      <c r="I10" s="97"/>
      <c r="J10" s="97"/>
      <c r="K10" s="97"/>
      <c r="L10" s="97"/>
      <c r="M10" s="97"/>
      <c r="N10" s="97"/>
      <c r="O10" s="14">
        <v>8319.64</v>
      </c>
      <c r="P10" s="6"/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20</v>
      </c>
      <c r="D11" s="96" t="s">
        <v>21</v>
      </c>
      <c r="E11" s="96"/>
      <c r="F11" s="96"/>
      <c r="G11" s="13" t="s">
        <v>11</v>
      </c>
      <c r="H11" s="98" t="s">
        <v>22</v>
      </c>
      <c r="I11" s="98"/>
      <c r="J11" s="98"/>
      <c r="K11" s="98"/>
      <c r="L11" s="98"/>
      <c r="M11" s="98"/>
      <c r="N11" s="98"/>
      <c r="O11" s="14">
        <v>3432.16</v>
      </c>
      <c r="P11" s="6"/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23</v>
      </c>
      <c r="D12" s="96" t="s">
        <v>24</v>
      </c>
      <c r="E12" s="96"/>
      <c r="F12" s="96"/>
      <c r="G12" s="13" t="s">
        <v>11</v>
      </c>
      <c r="H12" s="98" t="s">
        <v>25</v>
      </c>
      <c r="I12" s="98"/>
      <c r="J12" s="98"/>
      <c r="K12" s="98"/>
      <c r="L12" s="98"/>
      <c r="M12" s="98"/>
      <c r="N12" s="98"/>
      <c r="O12" s="14">
        <v>1195</v>
      </c>
      <c r="P12" s="6"/>
    </row>
    <row r="13" spans="1:16" ht="12.75" customHeight="1" thickBot="1" x14ac:dyDescent="0.4">
      <c r="A13" s="5"/>
      <c r="B13" s="5"/>
      <c r="C13" s="99"/>
      <c r="D13" s="99"/>
      <c r="E13" s="5"/>
      <c r="F13" s="99"/>
      <c r="G13" s="99"/>
      <c r="H13" s="99"/>
      <c r="I13" s="5"/>
      <c r="J13" s="6"/>
      <c r="K13" s="6"/>
      <c r="L13" s="15"/>
      <c r="M13" s="5"/>
      <c r="N13" s="16"/>
      <c r="O13" s="8"/>
      <c r="P13" s="40"/>
    </row>
    <row r="14" spans="1:16" ht="12.75" customHeight="1" thickBot="1" x14ac:dyDescent="0.4">
      <c r="A14" s="5"/>
      <c r="B14" s="5"/>
      <c r="C14" s="77"/>
      <c r="D14" s="77"/>
      <c r="E14" s="5"/>
      <c r="F14" s="77"/>
      <c r="G14" s="77"/>
      <c r="H14" s="77"/>
      <c r="I14" s="5"/>
      <c r="J14" s="5"/>
      <c r="K14" s="5"/>
      <c r="L14" s="5"/>
      <c r="M14" s="5"/>
      <c r="N14" s="17" t="s">
        <v>6</v>
      </c>
      <c r="O14" s="18">
        <f>+SUM(O10:O13)</f>
        <v>12946.8</v>
      </c>
      <c r="P14" s="40"/>
    </row>
    <row r="15" spans="1:16" ht="12.75" customHeight="1" x14ac:dyDescent="0.35">
      <c r="A15" s="100" t="s">
        <v>7</v>
      </c>
      <c r="B15" s="100" t="s">
        <v>1</v>
      </c>
      <c r="C15" s="102" t="s">
        <v>2</v>
      </c>
      <c r="D15" s="104" t="s">
        <v>3</v>
      </c>
      <c r="E15" s="105"/>
      <c r="F15" s="106"/>
      <c r="G15" s="110" t="s">
        <v>4</v>
      </c>
      <c r="H15" s="112" t="s">
        <v>9</v>
      </c>
      <c r="I15" s="113"/>
      <c r="J15" s="113"/>
      <c r="K15" s="113"/>
      <c r="L15" s="113"/>
      <c r="M15" s="113"/>
      <c r="N15" s="113"/>
      <c r="O15" s="114"/>
      <c r="P15" s="40"/>
    </row>
    <row r="16" spans="1:16" ht="12.75" customHeight="1" thickBot="1" x14ac:dyDescent="0.4">
      <c r="A16" s="101"/>
      <c r="B16" s="101"/>
      <c r="C16" s="103"/>
      <c r="D16" s="107"/>
      <c r="E16" s="108"/>
      <c r="F16" s="109"/>
      <c r="G16" s="111"/>
      <c r="H16" s="115"/>
      <c r="I16" s="116"/>
      <c r="J16" s="116"/>
      <c r="K16" s="116"/>
      <c r="L16" s="116"/>
      <c r="M16" s="116"/>
      <c r="N16" s="116"/>
      <c r="O16" s="117"/>
      <c r="P16" s="40"/>
    </row>
    <row r="17" spans="1:16383" s="42" customFormat="1" ht="12.75" customHeight="1" thickBot="1" x14ac:dyDescent="0.35">
      <c r="A17" s="19">
        <v>1</v>
      </c>
      <c r="B17" s="19" t="s">
        <v>10</v>
      </c>
      <c r="C17" s="19" t="s">
        <v>26</v>
      </c>
      <c r="D17" s="118" t="s">
        <v>28</v>
      </c>
      <c r="E17" s="118"/>
      <c r="F17" s="118"/>
      <c r="G17" s="19" t="s">
        <v>11</v>
      </c>
      <c r="H17" s="118" t="s">
        <v>29</v>
      </c>
      <c r="I17" s="118"/>
      <c r="J17" s="118"/>
      <c r="K17" s="118"/>
      <c r="L17" s="118"/>
      <c r="M17" s="118"/>
      <c r="N17" s="118"/>
      <c r="O17" s="20">
        <v>2500</v>
      </c>
      <c r="P17" s="43"/>
      <c r="Q17" s="44"/>
    </row>
    <row r="18" spans="1:16383" s="42" customFormat="1" ht="12.75" customHeight="1" thickBot="1" x14ac:dyDescent="0.35">
      <c r="A18" s="19">
        <v>2</v>
      </c>
      <c r="B18" s="19" t="s">
        <v>10</v>
      </c>
      <c r="C18" s="19" t="s">
        <v>27</v>
      </c>
      <c r="D18" s="118" t="s">
        <v>30</v>
      </c>
      <c r="E18" s="118"/>
      <c r="F18" s="118"/>
      <c r="G18" s="19" t="s">
        <v>11</v>
      </c>
      <c r="H18" s="118" t="s">
        <v>31</v>
      </c>
      <c r="I18" s="118"/>
      <c r="J18" s="118"/>
      <c r="K18" s="118"/>
      <c r="L18" s="118"/>
      <c r="M18" s="118"/>
      <c r="N18" s="118"/>
      <c r="O18" s="20">
        <v>1032.4000000000001</v>
      </c>
      <c r="P18" s="43"/>
      <c r="Q18" s="44"/>
    </row>
    <row r="19" spans="1:16383" ht="12.75" customHeight="1" thickBot="1" x14ac:dyDescent="0.4">
      <c r="A19" s="5"/>
      <c r="B19" s="5"/>
      <c r="C19" s="76"/>
      <c r="D19" s="76"/>
      <c r="E19" s="5"/>
      <c r="F19" s="76"/>
      <c r="G19" s="76"/>
      <c r="H19" s="99"/>
      <c r="I19" s="5"/>
      <c r="J19" s="6"/>
      <c r="K19" s="6"/>
      <c r="L19" s="5"/>
      <c r="M19" s="5"/>
      <c r="N19" s="21"/>
      <c r="O19" s="8"/>
      <c r="P19" s="40"/>
    </row>
    <row r="20" spans="1:16383" ht="12.75" customHeight="1" thickBot="1" x14ac:dyDescent="0.4">
      <c r="A20" s="5"/>
      <c r="B20" s="5"/>
      <c r="C20" s="99"/>
      <c r="D20" s="99"/>
      <c r="E20" s="5"/>
      <c r="F20" s="99"/>
      <c r="G20" s="99"/>
      <c r="H20" s="99"/>
      <c r="I20" s="5"/>
      <c r="J20" s="5"/>
      <c r="K20" s="5"/>
      <c r="L20" s="5"/>
      <c r="M20" s="5"/>
      <c r="N20" s="22" t="s">
        <v>6</v>
      </c>
      <c r="O20" s="23">
        <f>+SUM(O17:O19)</f>
        <v>3532.4</v>
      </c>
    </row>
    <row r="21" spans="1:16383" ht="12.75" customHeight="1" thickBot="1" x14ac:dyDescent="0.4">
      <c r="A21" s="5"/>
      <c r="B21" s="5"/>
      <c r="C21" s="5"/>
      <c r="D21" s="5"/>
      <c r="E21" s="5"/>
      <c r="F21" s="5"/>
      <c r="G21" s="5"/>
      <c r="H21" s="5"/>
      <c r="I21" s="5" t="s">
        <v>12</v>
      </c>
      <c r="J21" s="5"/>
      <c r="K21" s="5"/>
      <c r="L21" s="5"/>
      <c r="M21" s="5"/>
      <c r="N21" s="24"/>
      <c r="O21" s="25"/>
      <c r="T21" s="45"/>
    </row>
    <row r="22" spans="1:16383" ht="12.75" customHeight="1" x14ac:dyDescent="0.35">
      <c r="A22" s="119" t="s">
        <v>7</v>
      </c>
      <c r="B22" s="119" t="s">
        <v>1</v>
      </c>
      <c r="C22" s="121" t="s">
        <v>2</v>
      </c>
      <c r="D22" s="123" t="s">
        <v>3</v>
      </c>
      <c r="E22" s="124"/>
      <c r="F22" s="125"/>
      <c r="G22" s="129" t="s">
        <v>4</v>
      </c>
      <c r="H22" s="131" t="s">
        <v>13</v>
      </c>
      <c r="I22" s="132"/>
      <c r="J22" s="132"/>
      <c r="K22" s="132"/>
      <c r="L22" s="132"/>
      <c r="M22" s="132"/>
      <c r="N22" s="132"/>
      <c r="O22" s="133"/>
      <c r="P22" s="40"/>
    </row>
    <row r="23" spans="1:16383" ht="12.75" customHeight="1" thickBot="1" x14ac:dyDescent="0.4">
      <c r="A23" s="120"/>
      <c r="B23" s="120"/>
      <c r="C23" s="122"/>
      <c r="D23" s="126"/>
      <c r="E23" s="127"/>
      <c r="F23" s="128"/>
      <c r="G23" s="130"/>
      <c r="H23" s="134"/>
      <c r="I23" s="135"/>
      <c r="J23" s="135"/>
      <c r="K23" s="135"/>
      <c r="L23" s="135"/>
      <c r="M23" s="135"/>
      <c r="N23" s="135"/>
      <c r="O23" s="136"/>
      <c r="P23" s="40"/>
    </row>
    <row r="24" spans="1:16383" ht="12.75" customHeight="1" thickBot="1" x14ac:dyDescent="0.4">
      <c r="A24" s="26">
        <v>1</v>
      </c>
      <c r="B24" s="26" t="s">
        <v>10</v>
      </c>
      <c r="C24" s="27" t="s">
        <v>23</v>
      </c>
      <c r="D24" s="137" t="s">
        <v>32</v>
      </c>
      <c r="E24" s="137"/>
      <c r="F24" s="137"/>
      <c r="G24" s="28" t="s">
        <v>11</v>
      </c>
      <c r="H24" s="138" t="s">
        <v>25</v>
      </c>
      <c r="I24" s="138"/>
      <c r="J24" s="138"/>
      <c r="K24" s="138"/>
      <c r="L24" s="138"/>
      <c r="M24" s="138"/>
      <c r="N24" s="138"/>
      <c r="O24" s="3">
        <v>1637</v>
      </c>
      <c r="P24" s="46"/>
      <c r="Q24" s="47"/>
    </row>
    <row r="25" spans="1:16383" ht="12.75" customHeight="1" thickBot="1" x14ac:dyDescent="0.4">
      <c r="A25" s="26">
        <v>2</v>
      </c>
      <c r="B25" s="26"/>
      <c r="C25" s="27"/>
      <c r="D25" s="137"/>
      <c r="E25" s="137"/>
      <c r="F25" s="137"/>
      <c r="G25" s="28"/>
      <c r="H25" s="138"/>
      <c r="I25" s="138"/>
      <c r="J25" s="138"/>
      <c r="K25" s="138"/>
      <c r="L25" s="138"/>
      <c r="M25" s="138"/>
      <c r="N25" s="138"/>
      <c r="O25" s="3"/>
      <c r="P25" s="46"/>
      <c r="Q25" s="47"/>
    </row>
    <row r="26" spans="1:16383" ht="12.75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9"/>
      <c r="O26" s="8"/>
    </row>
    <row r="27" spans="1:16383" ht="12.75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30" t="s">
        <v>6</v>
      </c>
      <c r="O27" s="31">
        <f>+SUM(O24:O26)</f>
        <v>1637</v>
      </c>
    </row>
    <row r="28" spans="1:16383" ht="12.75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</row>
    <row r="29" spans="1:16383" x14ac:dyDescent="0.35">
      <c r="A29" s="139" t="s">
        <v>7</v>
      </c>
      <c r="B29" s="139" t="s">
        <v>1</v>
      </c>
      <c r="C29" s="141" t="s">
        <v>2</v>
      </c>
      <c r="D29" s="143" t="s">
        <v>3</v>
      </c>
      <c r="E29" s="144"/>
      <c r="F29" s="145"/>
      <c r="G29" s="149" t="s">
        <v>4</v>
      </c>
      <c r="H29" s="151" t="s">
        <v>14</v>
      </c>
      <c r="I29" s="152"/>
      <c r="J29" s="152"/>
      <c r="K29" s="152"/>
      <c r="L29" s="152"/>
      <c r="M29" s="152"/>
      <c r="N29" s="152"/>
      <c r="O29" s="153"/>
    </row>
    <row r="30" spans="1:16383" ht="15" thickBot="1" x14ac:dyDescent="0.4">
      <c r="A30" s="140"/>
      <c r="B30" s="140"/>
      <c r="C30" s="142"/>
      <c r="D30" s="146"/>
      <c r="E30" s="147"/>
      <c r="F30" s="148"/>
      <c r="G30" s="150"/>
      <c r="H30" s="154"/>
      <c r="I30" s="155"/>
      <c r="J30" s="155"/>
      <c r="K30" s="155"/>
      <c r="L30" s="155"/>
      <c r="M30" s="155"/>
      <c r="N30" s="155"/>
      <c r="O30" s="156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pans="1:16383" ht="15" thickBot="1" x14ac:dyDescent="0.4">
      <c r="A31" s="32">
        <v>1</v>
      </c>
      <c r="B31" s="32"/>
      <c r="C31" s="33"/>
      <c r="D31" s="157"/>
      <c r="E31" s="157"/>
      <c r="F31" s="157"/>
      <c r="G31" s="34"/>
      <c r="H31" s="158"/>
      <c r="I31" s="158"/>
      <c r="J31" s="158"/>
      <c r="K31" s="158"/>
      <c r="L31" s="158"/>
      <c r="M31" s="158"/>
      <c r="N31" s="158"/>
      <c r="O31" s="14"/>
    </row>
    <row r="32" spans="1:16383" ht="15" thickBot="1" x14ac:dyDescent="0.4">
      <c r="A32" s="32">
        <v>2</v>
      </c>
      <c r="B32" s="32"/>
      <c r="C32" s="33"/>
      <c r="D32" s="157"/>
      <c r="E32" s="157"/>
      <c r="F32" s="157"/>
      <c r="G32" s="34"/>
      <c r="H32" s="158"/>
      <c r="I32" s="158"/>
      <c r="J32" s="158"/>
      <c r="K32" s="158"/>
      <c r="L32" s="158"/>
      <c r="M32" s="158"/>
      <c r="N32" s="158"/>
      <c r="O32" s="3"/>
    </row>
    <row r="33" spans="1:15" ht="15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5"/>
      <c r="O33" s="8"/>
    </row>
    <row r="34" spans="1:15" ht="15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6" t="s">
        <v>6</v>
      </c>
      <c r="O34" s="37">
        <f>+SUM(O31:O33)</f>
        <v>0</v>
      </c>
    </row>
    <row r="35" spans="1:1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38"/>
    </row>
    <row r="36" spans="1:15" ht="15.5" x14ac:dyDescent="0.35">
      <c r="A36" s="5"/>
      <c r="B36" s="5"/>
      <c r="C36" s="99"/>
      <c r="D36" s="99"/>
      <c r="E36" s="5"/>
      <c r="F36" s="99"/>
      <c r="G36" s="99"/>
      <c r="H36" s="99"/>
      <c r="I36" s="5"/>
      <c r="J36" s="5"/>
      <c r="K36" s="5"/>
      <c r="L36" s="159" t="s">
        <v>15</v>
      </c>
      <c r="M36" s="159"/>
      <c r="N36" s="159"/>
      <c r="O36" s="39">
        <f>+O20+O14+O7+O27+O34</f>
        <v>18116.2</v>
      </c>
    </row>
    <row r="39" spans="1:15" x14ac:dyDescent="0.35">
      <c r="O39" s="48"/>
    </row>
    <row r="40" spans="1:15" x14ac:dyDescent="0.35">
      <c r="O40" s="48"/>
    </row>
  </sheetData>
  <mergeCells count="68">
    <mergeCell ref="D31:F31"/>
    <mergeCell ref="H31:N31"/>
    <mergeCell ref="D32:F32"/>
    <mergeCell ref="H32:N32"/>
    <mergeCell ref="C36:D36"/>
    <mergeCell ref="F36:H36"/>
    <mergeCell ref="L36:N36"/>
    <mergeCell ref="D24:F24"/>
    <mergeCell ref="H24:N24"/>
    <mergeCell ref="D25:F25"/>
    <mergeCell ref="H25:N25"/>
    <mergeCell ref="A29:A30"/>
    <mergeCell ref="B29:B30"/>
    <mergeCell ref="C29:C30"/>
    <mergeCell ref="D29:F30"/>
    <mergeCell ref="G29:G30"/>
    <mergeCell ref="H29:O30"/>
    <mergeCell ref="C20:D20"/>
    <mergeCell ref="F20:H20"/>
    <mergeCell ref="A22:A23"/>
    <mergeCell ref="B22:B23"/>
    <mergeCell ref="C22:C23"/>
    <mergeCell ref="D22:F23"/>
    <mergeCell ref="G22:G23"/>
    <mergeCell ref="H22:O23"/>
    <mergeCell ref="D17:F17"/>
    <mergeCell ref="H17:N17"/>
    <mergeCell ref="C19:D19"/>
    <mergeCell ref="F19:H19"/>
    <mergeCell ref="D18:F18"/>
    <mergeCell ref="H18:N18"/>
    <mergeCell ref="C14:D14"/>
    <mergeCell ref="F14:H14"/>
    <mergeCell ref="A15:A16"/>
    <mergeCell ref="B15:B16"/>
    <mergeCell ref="C15:C16"/>
    <mergeCell ref="D15:F16"/>
    <mergeCell ref="G15:G16"/>
    <mergeCell ref="H15:O16"/>
    <mergeCell ref="D10:F10"/>
    <mergeCell ref="H10:N10"/>
    <mergeCell ref="D11:F11"/>
    <mergeCell ref="H11:N11"/>
    <mergeCell ref="C13:D13"/>
    <mergeCell ref="F13:H13"/>
    <mergeCell ref="D12:F12"/>
    <mergeCell ref="H12:N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05A96-6145-44FD-8D32-1EEF0865DE30}">
  <dimension ref="A1:XFC41"/>
  <sheetViews>
    <sheetView workbookViewId="0">
      <selection activeCell="C11" sqref="C11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114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27</v>
      </c>
      <c r="D4" s="74" t="s">
        <v>119</v>
      </c>
      <c r="E4" s="74"/>
      <c r="F4" s="74"/>
      <c r="G4" s="2" t="s">
        <v>11</v>
      </c>
      <c r="H4" s="160" t="s">
        <v>118</v>
      </c>
      <c r="I4" s="160"/>
      <c r="J4" s="160"/>
      <c r="K4" s="160"/>
      <c r="L4" s="160"/>
      <c r="M4" s="160"/>
      <c r="N4" s="160"/>
      <c r="O4" s="3">
        <v>6668.84</v>
      </c>
      <c r="P4" s="41" t="s">
        <v>48</v>
      </c>
    </row>
    <row r="5" spans="1:16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6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6668.84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115</v>
      </c>
      <c r="E10" s="96"/>
      <c r="F10" s="96"/>
      <c r="G10" s="13" t="s">
        <v>11</v>
      </c>
      <c r="H10" s="97" t="s">
        <v>62</v>
      </c>
      <c r="I10" s="97"/>
      <c r="J10" s="97"/>
      <c r="K10" s="97"/>
      <c r="L10" s="97"/>
      <c r="M10" s="97"/>
      <c r="N10" s="97"/>
      <c r="O10" s="14">
        <v>1000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27</v>
      </c>
      <c r="D11" s="96" t="s">
        <v>121</v>
      </c>
      <c r="E11" s="96"/>
      <c r="F11" s="96"/>
      <c r="G11" s="13" t="s">
        <v>11</v>
      </c>
      <c r="H11" s="98" t="s">
        <v>120</v>
      </c>
      <c r="I11" s="98"/>
      <c r="J11" s="98"/>
      <c r="K11" s="98"/>
      <c r="L11" s="98"/>
      <c r="M11" s="98"/>
      <c r="N11" s="98"/>
      <c r="O11" s="14">
        <v>180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124</v>
      </c>
      <c r="D12" s="96" t="s">
        <v>123</v>
      </c>
      <c r="E12" s="96"/>
      <c r="F12" s="96"/>
      <c r="G12" s="13" t="s">
        <v>11</v>
      </c>
      <c r="H12" s="98" t="s">
        <v>122</v>
      </c>
      <c r="I12" s="98"/>
      <c r="J12" s="98"/>
      <c r="K12" s="98"/>
      <c r="L12" s="98"/>
      <c r="M12" s="98"/>
      <c r="N12" s="98"/>
      <c r="O12" s="14">
        <v>1000</v>
      </c>
      <c r="P12" s="6" t="s">
        <v>48</v>
      </c>
    </row>
    <row r="13" spans="1:16" s="42" customFormat="1" ht="12.75" customHeight="1" thickBot="1" x14ac:dyDescent="0.35">
      <c r="A13" s="11">
        <v>4</v>
      </c>
      <c r="B13" s="13" t="s">
        <v>10</v>
      </c>
      <c r="C13" s="12" t="s">
        <v>17</v>
      </c>
      <c r="D13" s="96" t="s">
        <v>125</v>
      </c>
      <c r="E13" s="96"/>
      <c r="F13" s="96"/>
      <c r="G13" s="13" t="s">
        <v>11</v>
      </c>
      <c r="H13" s="98" t="s">
        <v>19</v>
      </c>
      <c r="I13" s="98"/>
      <c r="J13" s="98"/>
      <c r="K13" s="98"/>
      <c r="L13" s="98"/>
      <c r="M13" s="98"/>
      <c r="N13" s="98"/>
      <c r="O13" s="14">
        <v>4479.8</v>
      </c>
      <c r="P13" s="6" t="s">
        <v>48</v>
      </c>
    </row>
    <row r="14" spans="1:16" ht="12.75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+SUM(O10:O14)</f>
        <v>6659.8</v>
      </c>
      <c r="P15" s="40"/>
    </row>
    <row r="16" spans="1:16" ht="12.75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16383" ht="12.75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16383" s="42" customFormat="1" ht="12.75" customHeight="1" thickBot="1" x14ac:dyDescent="0.35">
      <c r="A18" s="19">
        <v>1</v>
      </c>
      <c r="B18" s="19" t="s">
        <v>10</v>
      </c>
      <c r="C18" s="19" t="s">
        <v>59</v>
      </c>
      <c r="D18" s="118" t="s">
        <v>117</v>
      </c>
      <c r="E18" s="118"/>
      <c r="F18" s="118"/>
      <c r="G18" s="19" t="s">
        <v>11</v>
      </c>
      <c r="H18" s="118" t="s">
        <v>116</v>
      </c>
      <c r="I18" s="118"/>
      <c r="J18" s="118"/>
      <c r="K18" s="118"/>
      <c r="L18" s="118"/>
      <c r="M18" s="118"/>
      <c r="N18" s="118"/>
      <c r="O18" s="20">
        <v>4918.3999999999996</v>
      </c>
      <c r="P18" s="43" t="s">
        <v>48</v>
      </c>
      <c r="Q18" s="44"/>
    </row>
    <row r="19" spans="1:16383" s="42" customFormat="1" ht="12.75" customHeight="1" thickBot="1" x14ac:dyDescent="0.35">
      <c r="A19" s="19">
        <v>2</v>
      </c>
      <c r="B19" s="19" t="s">
        <v>10</v>
      </c>
      <c r="C19" s="19" t="s">
        <v>17</v>
      </c>
      <c r="D19" s="118" t="s">
        <v>127</v>
      </c>
      <c r="E19" s="118"/>
      <c r="F19" s="118"/>
      <c r="G19" s="19" t="s">
        <v>11</v>
      </c>
      <c r="H19" s="118" t="s">
        <v>126</v>
      </c>
      <c r="I19" s="118"/>
      <c r="J19" s="118"/>
      <c r="K19" s="118"/>
      <c r="L19" s="118"/>
      <c r="M19" s="118"/>
      <c r="N19" s="118"/>
      <c r="O19" s="20">
        <v>51840.4</v>
      </c>
      <c r="P19" s="43" t="s">
        <v>48</v>
      </c>
      <c r="Q19" s="44"/>
    </row>
    <row r="20" spans="1:16383" s="42" customFormat="1" ht="12.75" customHeight="1" thickBot="1" x14ac:dyDescent="0.35">
      <c r="A20" s="19">
        <v>3</v>
      </c>
      <c r="B20" s="19" t="s">
        <v>10</v>
      </c>
      <c r="C20" s="19" t="s">
        <v>17</v>
      </c>
      <c r="D20" s="118" t="s">
        <v>128</v>
      </c>
      <c r="E20" s="118"/>
      <c r="F20" s="118"/>
      <c r="G20" s="19" t="s">
        <v>11</v>
      </c>
      <c r="H20" s="118" t="s">
        <v>126</v>
      </c>
      <c r="I20" s="118"/>
      <c r="J20" s="118"/>
      <c r="K20" s="118"/>
      <c r="L20" s="118"/>
      <c r="M20" s="118"/>
      <c r="N20" s="118"/>
      <c r="O20" s="20">
        <v>63247.839999999997</v>
      </c>
      <c r="P20" s="43" t="s">
        <v>48</v>
      </c>
      <c r="Q20" s="44"/>
    </row>
    <row r="21" spans="1:16383" ht="12.75" customHeight="1" thickBot="1" x14ac:dyDescent="0.4">
      <c r="A21" s="5"/>
      <c r="B21" s="5"/>
      <c r="C21" s="76"/>
      <c r="D21" s="76"/>
      <c r="E21" s="5"/>
      <c r="F21" s="76"/>
      <c r="G21" s="76"/>
      <c r="H21" s="99"/>
      <c r="I21" s="5"/>
      <c r="J21" s="6"/>
      <c r="K21" s="6"/>
      <c r="L21" s="5"/>
      <c r="M21" s="5"/>
      <c r="N21" s="21"/>
      <c r="O21" s="8"/>
      <c r="P21" s="40"/>
    </row>
    <row r="22" spans="1:16383" ht="12.75" customHeight="1" thickBot="1" x14ac:dyDescent="0.4">
      <c r="A22" s="5"/>
      <c r="B22" s="5"/>
      <c r="C22" s="99"/>
      <c r="D22" s="99"/>
      <c r="E22" s="5"/>
      <c r="F22" s="99"/>
      <c r="G22" s="99"/>
      <c r="H22" s="99"/>
      <c r="I22" s="5"/>
      <c r="J22" s="5"/>
      <c r="K22" s="5"/>
      <c r="L22" s="5"/>
      <c r="M22" s="5"/>
      <c r="N22" s="22" t="s">
        <v>6</v>
      </c>
      <c r="O22" s="23">
        <f>+SUM(O18:O21)</f>
        <v>120006.64</v>
      </c>
    </row>
    <row r="23" spans="1:16383" ht="12.75" customHeight="1" x14ac:dyDescent="0.35">
      <c r="A23" s="5"/>
      <c r="B23" s="5"/>
      <c r="C23" s="5"/>
      <c r="D23" s="5"/>
      <c r="E23" s="5"/>
      <c r="F23" s="5"/>
      <c r="G23" s="5"/>
      <c r="H23" s="5"/>
      <c r="I23" s="5" t="s">
        <v>12</v>
      </c>
      <c r="J23" s="5"/>
      <c r="K23" s="5"/>
      <c r="L23" s="5"/>
      <c r="M23" s="5"/>
      <c r="N23" s="24"/>
      <c r="O23" s="25"/>
      <c r="T23" s="45"/>
    </row>
    <row r="24" spans="1:16383" ht="12.75" hidden="1" customHeight="1" x14ac:dyDescent="0.35">
      <c r="A24" s="119" t="s">
        <v>7</v>
      </c>
      <c r="B24" s="119" t="s">
        <v>84</v>
      </c>
      <c r="C24" s="121" t="s">
        <v>2</v>
      </c>
      <c r="D24" s="123" t="s">
        <v>3</v>
      </c>
      <c r="E24" s="124"/>
      <c r="F24" s="125"/>
      <c r="G24" s="129" t="s">
        <v>4</v>
      </c>
      <c r="H24" s="131" t="s">
        <v>13</v>
      </c>
      <c r="I24" s="132"/>
      <c r="J24" s="132"/>
      <c r="K24" s="132"/>
      <c r="L24" s="132"/>
      <c r="M24" s="132"/>
      <c r="N24" s="132"/>
      <c r="O24" s="133"/>
      <c r="P24" s="40"/>
    </row>
    <row r="25" spans="1:16383" ht="12.75" hidden="1" customHeight="1" thickBot="1" x14ac:dyDescent="0.4">
      <c r="A25" s="120"/>
      <c r="B25" s="120"/>
      <c r="C25" s="122"/>
      <c r="D25" s="126"/>
      <c r="E25" s="127"/>
      <c r="F25" s="128"/>
      <c r="G25" s="130"/>
      <c r="H25" s="134"/>
      <c r="I25" s="135"/>
      <c r="J25" s="135"/>
      <c r="K25" s="135"/>
      <c r="L25" s="135"/>
      <c r="M25" s="135"/>
      <c r="N25" s="135"/>
      <c r="O25" s="136"/>
      <c r="P25" s="40"/>
    </row>
    <row r="26" spans="1:16383" ht="12.75" hidden="1" customHeight="1" thickBot="1" x14ac:dyDescent="0.4">
      <c r="A26" s="26">
        <v>1</v>
      </c>
      <c r="B26" s="26"/>
      <c r="C26" s="27"/>
      <c r="D26" s="137"/>
      <c r="E26" s="137"/>
      <c r="F26" s="137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hidden="1" customHeight="1" thickBot="1" x14ac:dyDescent="0.4">
      <c r="A27" s="26">
        <v>2</v>
      </c>
      <c r="B27" s="26"/>
      <c r="C27" s="27"/>
      <c r="D27" s="137"/>
      <c r="E27" s="137"/>
      <c r="F27" s="137"/>
      <c r="G27" s="28"/>
      <c r="H27" s="138"/>
      <c r="I27" s="138"/>
      <c r="J27" s="138"/>
      <c r="K27" s="138"/>
      <c r="L27" s="138"/>
      <c r="M27" s="138"/>
      <c r="N27" s="138"/>
      <c r="O27" s="3"/>
      <c r="P27" s="46"/>
      <c r="Q27" s="47"/>
    </row>
    <row r="28" spans="1:16383" ht="12.75" hidden="1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29"/>
      <c r="O28" s="8"/>
    </row>
    <row r="29" spans="1:16383" ht="12.75" hidden="1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30" t="s">
        <v>6</v>
      </c>
      <c r="O29" s="31">
        <f>+SUM(O26:O28)</f>
        <v>0</v>
      </c>
    </row>
    <row r="30" spans="1:16383" hidden="1" x14ac:dyDescent="0.35">
      <c r="A30" s="139" t="s">
        <v>7</v>
      </c>
      <c r="B30" s="139" t="s">
        <v>1</v>
      </c>
      <c r="C30" s="141" t="s">
        <v>2</v>
      </c>
      <c r="D30" s="143" t="s">
        <v>3</v>
      </c>
      <c r="E30" s="144"/>
      <c r="F30" s="145"/>
      <c r="G30" s="149" t="s">
        <v>4</v>
      </c>
      <c r="H30" s="151" t="s">
        <v>14</v>
      </c>
      <c r="I30" s="152"/>
      <c r="J30" s="152"/>
      <c r="K30" s="152"/>
      <c r="L30" s="152"/>
      <c r="M30" s="152"/>
      <c r="N30" s="152"/>
      <c r="O30" s="153"/>
    </row>
    <row r="31" spans="1:16383" ht="15" hidden="1" thickBot="1" x14ac:dyDescent="0.4">
      <c r="A31" s="140"/>
      <c r="B31" s="140"/>
      <c r="C31" s="142"/>
      <c r="D31" s="146"/>
      <c r="E31" s="147"/>
      <c r="F31" s="148"/>
      <c r="G31" s="150"/>
      <c r="H31" s="154"/>
      <c r="I31" s="155"/>
      <c r="J31" s="155"/>
      <c r="K31" s="155"/>
      <c r="L31" s="155"/>
      <c r="M31" s="155"/>
      <c r="N31" s="155"/>
      <c r="O31" s="156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pans="1:16383" ht="15" hidden="1" thickBot="1" x14ac:dyDescent="0.4">
      <c r="A32" s="32">
        <v>1</v>
      </c>
      <c r="B32" s="32"/>
      <c r="C32" s="33"/>
      <c r="D32" s="157"/>
      <c r="E32" s="157"/>
      <c r="F32" s="157"/>
      <c r="G32" s="34"/>
      <c r="H32" s="158"/>
      <c r="I32" s="158"/>
      <c r="J32" s="158"/>
      <c r="K32" s="158"/>
      <c r="L32" s="158"/>
      <c r="M32" s="158"/>
      <c r="N32" s="158"/>
      <c r="O32" s="14"/>
    </row>
    <row r="33" spans="1:15" ht="15" hidden="1" thickBot="1" x14ac:dyDescent="0.4">
      <c r="A33" s="32">
        <v>2</v>
      </c>
      <c r="B33" s="32"/>
      <c r="C33" s="33"/>
      <c r="D33" s="157"/>
      <c r="E33" s="157"/>
      <c r="F33" s="157"/>
      <c r="G33" s="34"/>
      <c r="H33" s="158"/>
      <c r="I33" s="158"/>
      <c r="J33" s="158"/>
      <c r="K33" s="158"/>
      <c r="L33" s="158"/>
      <c r="M33" s="158"/>
      <c r="N33" s="158"/>
      <c r="O33" s="3"/>
    </row>
    <row r="34" spans="1:15" ht="15" hidden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5"/>
      <c r="O34" s="8"/>
    </row>
    <row r="35" spans="1:15" ht="15" hidden="1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6" t="s">
        <v>6</v>
      </c>
      <c r="O35" s="37">
        <f>+SUM(O32:O34)</f>
        <v>0</v>
      </c>
    </row>
    <row r="36" spans="1:15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38"/>
    </row>
    <row r="37" spans="1:15" ht="15.5" x14ac:dyDescent="0.35">
      <c r="A37" s="5"/>
      <c r="B37" s="5"/>
      <c r="C37" s="99"/>
      <c r="D37" s="99"/>
      <c r="E37" s="5"/>
      <c r="F37" s="99"/>
      <c r="G37" s="99"/>
      <c r="H37" s="99"/>
      <c r="I37" s="5"/>
      <c r="J37" s="5"/>
      <c r="K37" s="5"/>
      <c r="L37" s="159" t="s">
        <v>15</v>
      </c>
      <c r="M37" s="159"/>
      <c r="N37" s="159"/>
      <c r="O37" s="39">
        <f>+O22+O15+O7+O29+O35</f>
        <v>133335.28</v>
      </c>
    </row>
    <row r="40" spans="1:15" x14ac:dyDescent="0.35">
      <c r="O40" s="48"/>
    </row>
    <row r="41" spans="1:15" x14ac:dyDescent="0.35">
      <c r="O41" s="48"/>
    </row>
  </sheetData>
  <mergeCells count="72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2:F12"/>
    <mergeCell ref="H12:N12"/>
    <mergeCell ref="D10:F10"/>
    <mergeCell ref="H10:N10"/>
    <mergeCell ref="D11:F11"/>
    <mergeCell ref="H11:N11"/>
    <mergeCell ref="H16:O17"/>
    <mergeCell ref="D13:F13"/>
    <mergeCell ref="H13:N13"/>
    <mergeCell ref="C14:D14"/>
    <mergeCell ref="F14:H14"/>
    <mergeCell ref="C15:D15"/>
    <mergeCell ref="F15:H15"/>
    <mergeCell ref="A16:A17"/>
    <mergeCell ref="B16:B17"/>
    <mergeCell ref="C16:C17"/>
    <mergeCell ref="D16:F17"/>
    <mergeCell ref="G16:G17"/>
    <mergeCell ref="D18:F18"/>
    <mergeCell ref="H18:N18"/>
    <mergeCell ref="D19:F19"/>
    <mergeCell ref="H19:N19"/>
    <mergeCell ref="C21:D21"/>
    <mergeCell ref="F21:H21"/>
    <mergeCell ref="D20:F20"/>
    <mergeCell ref="H20:N20"/>
    <mergeCell ref="C22:D22"/>
    <mergeCell ref="F22:H22"/>
    <mergeCell ref="A24:A25"/>
    <mergeCell ref="B24:B25"/>
    <mergeCell ref="C24:C25"/>
    <mergeCell ref="D24:F25"/>
    <mergeCell ref="G24:G25"/>
    <mergeCell ref="H24:O25"/>
    <mergeCell ref="D26:F26"/>
    <mergeCell ref="H26:N26"/>
    <mergeCell ref="D27:F27"/>
    <mergeCell ref="H27:N27"/>
    <mergeCell ref="A30:A31"/>
    <mergeCell ref="B30:B31"/>
    <mergeCell ref="C30:C31"/>
    <mergeCell ref="D30:F31"/>
    <mergeCell ref="G30:G31"/>
    <mergeCell ref="H30:O31"/>
    <mergeCell ref="D32:F32"/>
    <mergeCell ref="H32:N32"/>
    <mergeCell ref="D33:F33"/>
    <mergeCell ref="H33:N33"/>
    <mergeCell ref="C37:D37"/>
    <mergeCell ref="F37:H37"/>
    <mergeCell ref="L37:N3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3B56A-5654-4B5D-AE49-7909AC471FE9}">
  <dimension ref="A1:XFC39"/>
  <sheetViews>
    <sheetView workbookViewId="0">
      <selection activeCell="O17" sqref="O17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129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4" t="s">
        <v>130</v>
      </c>
      <c r="E4" s="74"/>
      <c r="F4" s="74"/>
      <c r="G4" s="2" t="s">
        <v>11</v>
      </c>
      <c r="H4" s="160" t="s">
        <v>87</v>
      </c>
      <c r="I4" s="160"/>
      <c r="J4" s="160"/>
      <c r="K4" s="160"/>
      <c r="L4" s="160"/>
      <c r="M4" s="160"/>
      <c r="N4" s="160"/>
      <c r="O4" s="3">
        <v>22561.22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22561.22</v>
      </c>
      <c r="P7" s="40"/>
    </row>
    <row r="8" spans="1:17" ht="12.75" hidden="1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hidden="1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hidden="1" customHeight="1" thickBot="1" x14ac:dyDescent="0.35">
      <c r="A10" s="11">
        <v>1</v>
      </c>
      <c r="B10" s="13"/>
      <c r="C10" s="12"/>
      <c r="D10" s="96"/>
      <c r="E10" s="96"/>
      <c r="F10" s="96"/>
      <c r="G10" s="13"/>
      <c r="H10" s="97"/>
      <c r="I10" s="97"/>
      <c r="J10" s="97"/>
      <c r="K10" s="97"/>
      <c r="L10" s="97"/>
      <c r="M10" s="97"/>
      <c r="N10" s="97"/>
      <c r="O10" s="14"/>
      <c r="P10" s="6"/>
    </row>
    <row r="11" spans="1:17" s="42" customFormat="1" ht="12.75" hidden="1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8"/>
      <c r="I11" s="98"/>
      <c r="J11" s="98"/>
      <c r="K11" s="98"/>
      <c r="L11" s="98"/>
      <c r="M11" s="98"/>
      <c r="N11" s="98"/>
      <c r="O11" s="14"/>
      <c r="P11" s="6"/>
    </row>
    <row r="12" spans="1:17" ht="12.75" hidden="1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hidden="1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61</v>
      </c>
      <c r="E16" s="118"/>
      <c r="F16" s="118"/>
      <c r="G16" s="19" t="s">
        <v>11</v>
      </c>
      <c r="H16" s="118" t="s">
        <v>60</v>
      </c>
      <c r="I16" s="118"/>
      <c r="J16" s="118"/>
      <c r="K16" s="118"/>
      <c r="L16" s="118"/>
      <c r="M16" s="118"/>
      <c r="N16" s="118"/>
      <c r="O16" s="20">
        <v>2300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45</v>
      </c>
      <c r="D17" s="118" t="s">
        <v>132</v>
      </c>
      <c r="E17" s="118"/>
      <c r="F17" s="118"/>
      <c r="G17" s="19" t="s">
        <v>11</v>
      </c>
      <c r="H17" s="118" t="s">
        <v>93</v>
      </c>
      <c r="I17" s="118"/>
      <c r="J17" s="118"/>
      <c r="K17" s="118"/>
      <c r="L17" s="118"/>
      <c r="M17" s="118"/>
      <c r="N17" s="118"/>
      <c r="O17" s="20">
        <v>489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45</v>
      </c>
      <c r="D18" s="118" t="s">
        <v>134</v>
      </c>
      <c r="E18" s="118"/>
      <c r="F18" s="118"/>
      <c r="G18" s="19" t="s">
        <v>11</v>
      </c>
      <c r="H18" s="118" t="s">
        <v>133</v>
      </c>
      <c r="I18" s="118"/>
      <c r="J18" s="118"/>
      <c r="K18" s="118"/>
      <c r="L18" s="118"/>
      <c r="M18" s="118"/>
      <c r="N18" s="118"/>
      <c r="O18" s="20">
        <v>1577.5</v>
      </c>
      <c r="P18" s="43" t="s">
        <v>48</v>
      </c>
      <c r="Q18" s="44"/>
    </row>
    <row r="19" spans="1:16383" ht="12.75" customHeight="1" thickBot="1" x14ac:dyDescent="0.4">
      <c r="A19" s="5"/>
      <c r="B19" s="5"/>
      <c r="C19" s="76"/>
      <c r="D19" s="76"/>
      <c r="E19" s="5"/>
      <c r="F19" s="76"/>
      <c r="G19" s="76"/>
      <c r="H19" s="99"/>
      <c r="I19" s="5"/>
      <c r="J19" s="6"/>
      <c r="K19" s="6"/>
      <c r="L19" s="5"/>
      <c r="M19" s="5"/>
      <c r="N19" s="21"/>
      <c r="O19" s="8"/>
      <c r="P19" s="40"/>
    </row>
    <row r="20" spans="1:16383" ht="12.75" customHeight="1" thickBot="1" x14ac:dyDescent="0.4">
      <c r="A20" s="5"/>
      <c r="B20" s="5"/>
      <c r="C20" s="99"/>
      <c r="D20" s="99"/>
      <c r="E20" s="5"/>
      <c r="F20" s="99"/>
      <c r="G20" s="99"/>
      <c r="H20" s="99"/>
      <c r="I20" s="5"/>
      <c r="J20" s="5"/>
      <c r="K20" s="5"/>
      <c r="L20" s="5"/>
      <c r="M20" s="5"/>
      <c r="N20" s="22" t="s">
        <v>6</v>
      </c>
      <c r="O20" s="23">
        <f>+SUM(O16:O19)</f>
        <v>4366.5</v>
      </c>
    </row>
    <row r="21" spans="1:16383" ht="12.75" customHeight="1" thickBot="1" x14ac:dyDescent="0.4">
      <c r="A21" s="5"/>
      <c r="B21" s="5"/>
      <c r="C21" s="5"/>
      <c r="D21" s="5"/>
      <c r="E21" s="5"/>
      <c r="F21" s="5"/>
      <c r="G21" s="5"/>
      <c r="H21" s="5"/>
      <c r="I21" s="5" t="s">
        <v>12</v>
      </c>
      <c r="J21" s="5"/>
      <c r="K21" s="5"/>
      <c r="L21" s="5"/>
      <c r="M21" s="5"/>
      <c r="N21" s="24"/>
      <c r="O21" s="25"/>
      <c r="T21" s="45"/>
    </row>
    <row r="22" spans="1:16383" ht="12.75" hidden="1" customHeight="1" x14ac:dyDescent="0.35">
      <c r="A22" s="119" t="s">
        <v>7</v>
      </c>
      <c r="B22" s="119" t="s">
        <v>84</v>
      </c>
      <c r="C22" s="121" t="s">
        <v>2</v>
      </c>
      <c r="D22" s="123" t="s">
        <v>3</v>
      </c>
      <c r="E22" s="124"/>
      <c r="F22" s="125"/>
      <c r="G22" s="129" t="s">
        <v>4</v>
      </c>
      <c r="H22" s="131" t="s">
        <v>13</v>
      </c>
      <c r="I22" s="132"/>
      <c r="J22" s="132"/>
      <c r="K22" s="132"/>
      <c r="L22" s="132"/>
      <c r="M22" s="132"/>
      <c r="N22" s="132"/>
      <c r="O22" s="133"/>
      <c r="P22" s="40"/>
    </row>
    <row r="23" spans="1:16383" ht="12.75" hidden="1" customHeight="1" thickBot="1" x14ac:dyDescent="0.4">
      <c r="A23" s="120"/>
      <c r="B23" s="120"/>
      <c r="C23" s="122"/>
      <c r="D23" s="126"/>
      <c r="E23" s="127"/>
      <c r="F23" s="128"/>
      <c r="G23" s="130"/>
      <c r="H23" s="134"/>
      <c r="I23" s="135"/>
      <c r="J23" s="135"/>
      <c r="K23" s="135"/>
      <c r="L23" s="135"/>
      <c r="M23" s="135"/>
      <c r="N23" s="135"/>
      <c r="O23" s="136"/>
      <c r="P23" s="40"/>
    </row>
    <row r="24" spans="1:16383" ht="12.75" hidden="1" customHeight="1" thickBot="1" x14ac:dyDescent="0.4">
      <c r="A24" s="26">
        <v>1</v>
      </c>
      <c r="B24" s="26"/>
      <c r="C24" s="27"/>
      <c r="D24" s="137"/>
      <c r="E24" s="137"/>
      <c r="F24" s="137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hidden="1" customHeight="1" thickBot="1" x14ac:dyDescent="0.4">
      <c r="A25" s="26">
        <v>2</v>
      </c>
      <c r="B25" s="26"/>
      <c r="C25" s="27"/>
      <c r="D25" s="137"/>
      <c r="E25" s="137"/>
      <c r="F25" s="137"/>
      <c r="G25" s="28"/>
      <c r="H25" s="138"/>
      <c r="I25" s="138"/>
      <c r="J25" s="138"/>
      <c r="K25" s="138"/>
      <c r="L25" s="138"/>
      <c r="M25" s="138"/>
      <c r="N25" s="138"/>
      <c r="O25" s="3"/>
      <c r="P25" s="46"/>
      <c r="Q25" s="47"/>
    </row>
    <row r="26" spans="1:16383" ht="12.75" hidden="1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9"/>
      <c r="O26" s="8"/>
    </row>
    <row r="27" spans="1:16383" ht="12.75" hidden="1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30" t="s">
        <v>6</v>
      </c>
      <c r="O27" s="31">
        <f>+SUM(O24:O26)</f>
        <v>0</v>
      </c>
    </row>
    <row r="28" spans="1:16383" x14ac:dyDescent="0.35">
      <c r="A28" s="139" t="s">
        <v>7</v>
      </c>
      <c r="B28" s="139" t="s">
        <v>1</v>
      </c>
      <c r="C28" s="141" t="s">
        <v>2</v>
      </c>
      <c r="D28" s="143" t="s">
        <v>3</v>
      </c>
      <c r="E28" s="144"/>
      <c r="F28" s="145"/>
      <c r="G28" s="149" t="s">
        <v>4</v>
      </c>
      <c r="H28" s="151" t="s">
        <v>14</v>
      </c>
      <c r="I28" s="152"/>
      <c r="J28" s="152"/>
      <c r="K28" s="152"/>
      <c r="L28" s="152"/>
      <c r="M28" s="152"/>
      <c r="N28" s="152"/>
      <c r="O28" s="153"/>
    </row>
    <row r="29" spans="1:16383" ht="15" thickBot="1" x14ac:dyDescent="0.4">
      <c r="A29" s="140"/>
      <c r="B29" s="140"/>
      <c r="C29" s="142"/>
      <c r="D29" s="146"/>
      <c r="E29" s="147"/>
      <c r="F29" s="148"/>
      <c r="G29" s="150"/>
      <c r="H29" s="154"/>
      <c r="I29" s="155"/>
      <c r="J29" s="155"/>
      <c r="K29" s="155"/>
      <c r="L29" s="155"/>
      <c r="M29" s="155"/>
      <c r="N29" s="155"/>
      <c r="O29" s="15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" thickBot="1" x14ac:dyDescent="0.4">
      <c r="A30" s="32">
        <v>1</v>
      </c>
      <c r="B30" s="32" t="s">
        <v>10</v>
      </c>
      <c r="C30" s="33" t="s">
        <v>17</v>
      </c>
      <c r="D30" s="157" t="s">
        <v>131</v>
      </c>
      <c r="E30" s="157"/>
      <c r="F30" s="157"/>
      <c r="G30" s="34" t="s">
        <v>11</v>
      </c>
      <c r="H30" s="158" t="s">
        <v>62</v>
      </c>
      <c r="I30" s="158"/>
      <c r="J30" s="158"/>
      <c r="K30" s="158"/>
      <c r="L30" s="158"/>
      <c r="M30" s="158"/>
      <c r="N30" s="158"/>
      <c r="O30" s="14">
        <v>3169.7</v>
      </c>
      <c r="P30" t="s">
        <v>48</v>
      </c>
    </row>
    <row r="31" spans="1:16383" ht="15" thickBot="1" x14ac:dyDescent="0.4">
      <c r="A31" s="32">
        <v>2</v>
      </c>
      <c r="B31" s="32" t="s">
        <v>10</v>
      </c>
      <c r="C31" s="33" t="s">
        <v>17</v>
      </c>
      <c r="D31" s="157" t="s">
        <v>131</v>
      </c>
      <c r="E31" s="157"/>
      <c r="F31" s="157"/>
      <c r="G31" s="34" t="s">
        <v>11</v>
      </c>
      <c r="H31" s="158" t="s">
        <v>62</v>
      </c>
      <c r="I31" s="158"/>
      <c r="J31" s="158"/>
      <c r="K31" s="158"/>
      <c r="L31" s="158"/>
      <c r="M31" s="158"/>
      <c r="N31" s="158"/>
      <c r="O31" s="14">
        <v>3532.71</v>
      </c>
      <c r="P31" t="s">
        <v>48</v>
      </c>
    </row>
    <row r="32" spans="1:16383" ht="15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5"/>
      <c r="O32" s="8"/>
    </row>
    <row r="33" spans="1:15" ht="15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6" t="s">
        <v>6</v>
      </c>
      <c r="O33" s="37">
        <f>+SUM(O30:O32)</f>
        <v>6702.41</v>
      </c>
    </row>
    <row r="34" spans="1:15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38"/>
    </row>
    <row r="35" spans="1:15" ht="15.5" x14ac:dyDescent="0.35">
      <c r="A35" s="5"/>
      <c r="B35" s="5"/>
      <c r="C35" s="99"/>
      <c r="D35" s="99"/>
      <c r="E35" s="5"/>
      <c r="F35" s="99"/>
      <c r="G35" s="99"/>
      <c r="H35" s="99"/>
      <c r="I35" s="5"/>
      <c r="J35" s="5"/>
      <c r="K35" s="5"/>
      <c r="L35" s="159" t="s">
        <v>15</v>
      </c>
      <c r="M35" s="159"/>
      <c r="N35" s="159"/>
      <c r="O35" s="39">
        <f>+O20+O13+O7+O27+O33</f>
        <v>33630.130000000005</v>
      </c>
    </row>
    <row r="38" spans="1:15" x14ac:dyDescent="0.35">
      <c r="O38" s="48"/>
    </row>
    <row r="39" spans="1:15" x14ac:dyDescent="0.35">
      <c r="O39" s="48"/>
    </row>
  </sheetData>
  <mergeCells count="68">
    <mergeCell ref="D18:F18"/>
    <mergeCell ref="H18:N18"/>
    <mergeCell ref="D30:F30"/>
    <mergeCell ref="H30:N30"/>
    <mergeCell ref="D31:F31"/>
    <mergeCell ref="H31:N31"/>
    <mergeCell ref="C19:D19"/>
    <mergeCell ref="F19:H19"/>
    <mergeCell ref="C20:D20"/>
    <mergeCell ref="F20:H20"/>
    <mergeCell ref="H22:O23"/>
    <mergeCell ref="C35:D35"/>
    <mergeCell ref="F35:H35"/>
    <mergeCell ref="L35:N35"/>
    <mergeCell ref="D24:F24"/>
    <mergeCell ref="H24:N24"/>
    <mergeCell ref="D25:F25"/>
    <mergeCell ref="H25:N25"/>
    <mergeCell ref="H28:O29"/>
    <mergeCell ref="A28:A29"/>
    <mergeCell ref="B28:B29"/>
    <mergeCell ref="C28:C29"/>
    <mergeCell ref="D28:F29"/>
    <mergeCell ref="G28:G29"/>
    <mergeCell ref="A22:A23"/>
    <mergeCell ref="B22:B23"/>
    <mergeCell ref="C22:C23"/>
    <mergeCell ref="D22:F23"/>
    <mergeCell ref="G22:G23"/>
    <mergeCell ref="D16:F16"/>
    <mergeCell ref="H16:N16"/>
    <mergeCell ref="D17:F17"/>
    <mergeCell ref="H17:N17"/>
    <mergeCell ref="A14:A15"/>
    <mergeCell ref="B14:B15"/>
    <mergeCell ref="C14:C15"/>
    <mergeCell ref="D14:F15"/>
    <mergeCell ref="G14:G15"/>
    <mergeCell ref="H14:O15"/>
    <mergeCell ref="C12:D12"/>
    <mergeCell ref="F12:H12"/>
    <mergeCell ref="C13:D13"/>
    <mergeCell ref="F13:H13"/>
    <mergeCell ref="D10:F10"/>
    <mergeCell ref="H10:N10"/>
    <mergeCell ref="D11:F11"/>
    <mergeCell ref="H11:N11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4F13F-A0A6-43C0-8E86-6CC2B7050541}">
  <dimension ref="A1:XFC40"/>
  <sheetViews>
    <sheetView workbookViewId="0">
      <selection activeCell="B5" sqref="B5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135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139</v>
      </c>
      <c r="D4" s="74" t="s">
        <v>138</v>
      </c>
      <c r="E4" s="74"/>
      <c r="F4" s="74"/>
      <c r="G4" s="2" t="s">
        <v>11</v>
      </c>
      <c r="H4" s="160" t="s">
        <v>137</v>
      </c>
      <c r="I4" s="160"/>
      <c r="J4" s="160"/>
      <c r="K4" s="160"/>
      <c r="L4" s="160"/>
      <c r="M4" s="160"/>
      <c r="N4" s="160"/>
      <c r="O4" s="3">
        <v>4715</v>
      </c>
      <c r="P4" s="41" t="s">
        <v>48</v>
      </c>
    </row>
    <row r="5" spans="1:16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6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4715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136</v>
      </c>
      <c r="E10" s="96"/>
      <c r="F10" s="96"/>
      <c r="G10" s="13" t="s">
        <v>11</v>
      </c>
      <c r="H10" s="97" t="s">
        <v>62</v>
      </c>
      <c r="I10" s="97"/>
      <c r="J10" s="97"/>
      <c r="K10" s="97"/>
      <c r="L10" s="97"/>
      <c r="M10" s="97"/>
      <c r="N10" s="97"/>
      <c r="O10" s="14">
        <v>1000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139</v>
      </c>
      <c r="D11" s="96" t="s">
        <v>140</v>
      </c>
      <c r="E11" s="96"/>
      <c r="F11" s="96"/>
      <c r="G11" s="13" t="s">
        <v>11</v>
      </c>
      <c r="H11" s="98" t="s">
        <v>137</v>
      </c>
      <c r="I11" s="98"/>
      <c r="J11" s="98"/>
      <c r="K11" s="98"/>
      <c r="L11" s="98"/>
      <c r="M11" s="98"/>
      <c r="N11" s="98"/>
      <c r="O11" s="14">
        <v>1977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104</v>
      </c>
      <c r="D12" s="96" t="s">
        <v>142</v>
      </c>
      <c r="E12" s="96"/>
      <c r="F12" s="96"/>
      <c r="G12" s="13" t="s">
        <v>11</v>
      </c>
      <c r="H12" s="98" t="s">
        <v>141</v>
      </c>
      <c r="I12" s="98"/>
      <c r="J12" s="98"/>
      <c r="K12" s="98"/>
      <c r="L12" s="98"/>
      <c r="M12" s="98"/>
      <c r="N12" s="98"/>
      <c r="O12" s="14">
        <v>9280</v>
      </c>
      <c r="P12" s="6" t="s">
        <v>48</v>
      </c>
    </row>
    <row r="13" spans="1:16" ht="12.75" customHeight="1" thickBot="1" x14ac:dyDescent="0.4">
      <c r="A13" s="5"/>
      <c r="B13" s="5"/>
      <c r="C13" s="99"/>
      <c r="D13" s="99"/>
      <c r="E13" s="5"/>
      <c r="F13" s="99"/>
      <c r="G13" s="99"/>
      <c r="H13" s="99"/>
      <c r="I13" s="5"/>
      <c r="J13" s="6"/>
      <c r="K13" s="6"/>
      <c r="L13" s="15"/>
      <c r="M13" s="5"/>
      <c r="N13" s="16"/>
      <c r="O13" s="8"/>
      <c r="P13" s="40"/>
    </row>
    <row r="14" spans="1:16" ht="12.75" customHeight="1" thickBot="1" x14ac:dyDescent="0.4">
      <c r="A14" s="5"/>
      <c r="B14" s="5"/>
      <c r="C14" s="77"/>
      <c r="D14" s="77"/>
      <c r="E14" s="5"/>
      <c r="F14" s="77"/>
      <c r="G14" s="77"/>
      <c r="H14" s="77"/>
      <c r="I14" s="5"/>
      <c r="J14" s="5"/>
      <c r="K14" s="5"/>
      <c r="L14" s="5"/>
      <c r="M14" s="5"/>
      <c r="N14" s="17" t="s">
        <v>6</v>
      </c>
      <c r="O14" s="18">
        <f>+SUM(O10:O13)</f>
        <v>12257</v>
      </c>
      <c r="P14" s="40"/>
    </row>
    <row r="15" spans="1:16" ht="12.75" customHeight="1" x14ac:dyDescent="0.35">
      <c r="A15" s="100" t="s">
        <v>7</v>
      </c>
      <c r="B15" s="100" t="s">
        <v>1</v>
      </c>
      <c r="C15" s="102" t="s">
        <v>2</v>
      </c>
      <c r="D15" s="104" t="s">
        <v>3</v>
      </c>
      <c r="E15" s="105"/>
      <c r="F15" s="106"/>
      <c r="G15" s="110" t="s">
        <v>4</v>
      </c>
      <c r="H15" s="112" t="s">
        <v>9</v>
      </c>
      <c r="I15" s="113"/>
      <c r="J15" s="113"/>
      <c r="K15" s="113"/>
      <c r="L15" s="113"/>
      <c r="M15" s="113"/>
      <c r="N15" s="113"/>
      <c r="O15" s="114"/>
      <c r="P15" s="40"/>
    </row>
    <row r="16" spans="1:16" ht="12.75" customHeight="1" thickBot="1" x14ac:dyDescent="0.4">
      <c r="A16" s="101"/>
      <c r="B16" s="101"/>
      <c r="C16" s="103"/>
      <c r="D16" s="107"/>
      <c r="E16" s="108"/>
      <c r="F16" s="109"/>
      <c r="G16" s="111"/>
      <c r="H16" s="115"/>
      <c r="I16" s="116"/>
      <c r="J16" s="116"/>
      <c r="K16" s="116"/>
      <c r="L16" s="116"/>
      <c r="M16" s="116"/>
      <c r="N16" s="116"/>
      <c r="O16" s="117"/>
      <c r="P16" s="40"/>
    </row>
    <row r="17" spans="1:16383" s="42" customFormat="1" ht="12.75" customHeight="1" thickBot="1" x14ac:dyDescent="0.35">
      <c r="A17" s="19">
        <v>1</v>
      </c>
      <c r="B17" s="19" t="s">
        <v>10</v>
      </c>
      <c r="C17" s="19" t="s">
        <v>144</v>
      </c>
      <c r="D17" s="118" t="s">
        <v>143</v>
      </c>
      <c r="E17" s="118"/>
      <c r="F17" s="118"/>
      <c r="G17" s="19" t="s">
        <v>11</v>
      </c>
      <c r="H17" s="118" t="s">
        <v>96</v>
      </c>
      <c r="I17" s="118"/>
      <c r="J17" s="118"/>
      <c r="K17" s="118"/>
      <c r="L17" s="118"/>
      <c r="M17" s="118"/>
      <c r="N17" s="118"/>
      <c r="O17" s="20">
        <v>896</v>
      </c>
      <c r="P17" s="43" t="s">
        <v>48</v>
      </c>
      <c r="Q17" s="44"/>
    </row>
    <row r="18" spans="1:16383" s="42" customFormat="1" ht="12.75" customHeight="1" thickBot="1" x14ac:dyDescent="0.35">
      <c r="A18" s="19">
        <v>2</v>
      </c>
      <c r="B18" s="19" t="s">
        <v>10</v>
      </c>
      <c r="C18" s="19" t="s">
        <v>144</v>
      </c>
      <c r="D18" s="118" t="s">
        <v>145</v>
      </c>
      <c r="E18" s="118"/>
      <c r="F18" s="118"/>
      <c r="G18" s="19" t="s">
        <v>11</v>
      </c>
      <c r="H18" s="118" t="s">
        <v>96</v>
      </c>
      <c r="I18" s="118"/>
      <c r="J18" s="118"/>
      <c r="K18" s="118"/>
      <c r="L18" s="118"/>
      <c r="M18" s="118"/>
      <c r="N18" s="118"/>
      <c r="O18" s="20">
        <v>272</v>
      </c>
      <c r="P18" s="43" t="s">
        <v>48</v>
      </c>
      <c r="Q18" s="44"/>
    </row>
    <row r="19" spans="1:16383" s="42" customFormat="1" ht="12.75" customHeight="1" thickBot="1" x14ac:dyDescent="0.35">
      <c r="A19" s="19">
        <v>3</v>
      </c>
      <c r="B19" s="19" t="s">
        <v>10</v>
      </c>
      <c r="C19" s="19" t="s">
        <v>36</v>
      </c>
      <c r="D19" s="118" t="s">
        <v>146</v>
      </c>
      <c r="E19" s="118"/>
      <c r="F19" s="118"/>
      <c r="G19" s="19" t="s">
        <v>11</v>
      </c>
      <c r="H19" s="118" t="s">
        <v>34</v>
      </c>
      <c r="I19" s="118"/>
      <c r="J19" s="118"/>
      <c r="K19" s="118"/>
      <c r="L19" s="118"/>
      <c r="M19" s="118"/>
      <c r="N19" s="118"/>
      <c r="O19" s="20">
        <v>35783.58</v>
      </c>
      <c r="P19" s="43" t="s">
        <v>48</v>
      </c>
      <c r="Q19" s="44"/>
    </row>
    <row r="20" spans="1:16383" ht="12.75" customHeight="1" thickBot="1" x14ac:dyDescent="0.4">
      <c r="A20" s="5"/>
      <c r="B20" s="5"/>
      <c r="C20" s="76"/>
      <c r="D20" s="76"/>
      <c r="E20" s="5"/>
      <c r="F20" s="76"/>
      <c r="G20" s="76"/>
      <c r="H20" s="99"/>
      <c r="I20" s="5"/>
      <c r="J20" s="6"/>
      <c r="K20" s="6"/>
      <c r="L20" s="5"/>
      <c r="M20" s="5"/>
      <c r="N20" s="21"/>
      <c r="O20" s="8"/>
      <c r="P20" s="40"/>
    </row>
    <row r="21" spans="1:16383" ht="12.75" customHeight="1" thickBot="1" x14ac:dyDescent="0.4">
      <c r="A21" s="5"/>
      <c r="B21" s="5"/>
      <c r="C21" s="99"/>
      <c r="D21" s="99"/>
      <c r="E21" s="5"/>
      <c r="F21" s="99"/>
      <c r="G21" s="99"/>
      <c r="H21" s="99"/>
      <c r="I21" s="5"/>
      <c r="J21" s="5"/>
      <c r="K21" s="5"/>
      <c r="L21" s="5"/>
      <c r="M21" s="5"/>
      <c r="N21" s="22" t="s">
        <v>6</v>
      </c>
      <c r="O21" s="23">
        <f>+SUM(O17:O20)</f>
        <v>36951.58</v>
      </c>
    </row>
    <row r="22" spans="1:16383" ht="12.75" customHeight="1" x14ac:dyDescent="0.35">
      <c r="A22" s="5"/>
      <c r="B22" s="5"/>
      <c r="C22" s="5"/>
      <c r="D22" s="5"/>
      <c r="E22" s="5"/>
      <c r="F22" s="5"/>
      <c r="G22" s="5"/>
      <c r="H22" s="5"/>
      <c r="I22" s="5" t="s">
        <v>12</v>
      </c>
      <c r="J22" s="5"/>
      <c r="K22" s="5"/>
      <c r="L22" s="5"/>
      <c r="M22" s="5"/>
      <c r="N22" s="24"/>
      <c r="O22" s="25"/>
      <c r="T22" s="45"/>
    </row>
    <row r="23" spans="1:16383" ht="12.75" hidden="1" customHeight="1" x14ac:dyDescent="0.35">
      <c r="A23" s="119" t="s">
        <v>7</v>
      </c>
      <c r="B23" s="119" t="s">
        <v>84</v>
      </c>
      <c r="C23" s="121" t="s">
        <v>2</v>
      </c>
      <c r="D23" s="123" t="s">
        <v>3</v>
      </c>
      <c r="E23" s="124"/>
      <c r="F23" s="125"/>
      <c r="G23" s="129" t="s">
        <v>4</v>
      </c>
      <c r="H23" s="131" t="s">
        <v>13</v>
      </c>
      <c r="I23" s="132"/>
      <c r="J23" s="132"/>
      <c r="K23" s="132"/>
      <c r="L23" s="132"/>
      <c r="M23" s="132"/>
      <c r="N23" s="132"/>
      <c r="O23" s="133"/>
      <c r="P23" s="40"/>
    </row>
    <row r="24" spans="1:16383" ht="12.75" hidden="1" customHeight="1" thickBot="1" x14ac:dyDescent="0.4">
      <c r="A24" s="120"/>
      <c r="B24" s="120"/>
      <c r="C24" s="122"/>
      <c r="D24" s="126"/>
      <c r="E24" s="127"/>
      <c r="F24" s="128"/>
      <c r="G24" s="130"/>
      <c r="H24" s="134"/>
      <c r="I24" s="135"/>
      <c r="J24" s="135"/>
      <c r="K24" s="135"/>
      <c r="L24" s="135"/>
      <c r="M24" s="135"/>
      <c r="N24" s="135"/>
      <c r="O24" s="136"/>
      <c r="P24" s="40"/>
    </row>
    <row r="25" spans="1:16383" ht="12.75" hidden="1" customHeight="1" thickBot="1" x14ac:dyDescent="0.4">
      <c r="A25" s="26">
        <v>1</v>
      </c>
      <c r="B25" s="26"/>
      <c r="C25" s="27"/>
      <c r="D25" s="137"/>
      <c r="E25" s="137"/>
      <c r="F25" s="137"/>
      <c r="G25" s="28"/>
      <c r="H25" s="138"/>
      <c r="I25" s="138"/>
      <c r="J25" s="138"/>
      <c r="K25" s="138"/>
      <c r="L25" s="138"/>
      <c r="M25" s="138"/>
      <c r="N25" s="138"/>
      <c r="O25" s="3"/>
      <c r="P25" s="46"/>
      <c r="Q25" s="47"/>
    </row>
    <row r="26" spans="1:16383" ht="12.75" hidden="1" customHeight="1" thickBot="1" x14ac:dyDescent="0.4">
      <c r="A26" s="26">
        <v>2</v>
      </c>
      <c r="B26" s="26"/>
      <c r="C26" s="27"/>
      <c r="D26" s="137"/>
      <c r="E26" s="137"/>
      <c r="F26" s="137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hidden="1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9"/>
      <c r="O27" s="8"/>
    </row>
    <row r="28" spans="1:16383" ht="12.75" hidden="1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30" t="s">
        <v>6</v>
      </c>
      <c r="O28" s="31">
        <f>+SUM(O25:O27)</f>
        <v>0</v>
      </c>
    </row>
    <row r="29" spans="1:16383" hidden="1" x14ac:dyDescent="0.35">
      <c r="A29" s="139" t="s">
        <v>7</v>
      </c>
      <c r="B29" s="139" t="s">
        <v>1</v>
      </c>
      <c r="C29" s="141" t="s">
        <v>2</v>
      </c>
      <c r="D29" s="143" t="s">
        <v>3</v>
      </c>
      <c r="E29" s="144"/>
      <c r="F29" s="145"/>
      <c r="G29" s="149" t="s">
        <v>4</v>
      </c>
      <c r="H29" s="151" t="s">
        <v>14</v>
      </c>
      <c r="I29" s="152"/>
      <c r="J29" s="152"/>
      <c r="K29" s="152"/>
      <c r="L29" s="152"/>
      <c r="M29" s="152"/>
      <c r="N29" s="152"/>
      <c r="O29" s="153"/>
    </row>
    <row r="30" spans="1:16383" ht="15" hidden="1" thickBot="1" x14ac:dyDescent="0.4">
      <c r="A30" s="140"/>
      <c r="B30" s="140"/>
      <c r="C30" s="142"/>
      <c r="D30" s="146"/>
      <c r="E30" s="147"/>
      <c r="F30" s="148"/>
      <c r="G30" s="150"/>
      <c r="H30" s="154"/>
      <c r="I30" s="155"/>
      <c r="J30" s="155"/>
      <c r="K30" s="155"/>
      <c r="L30" s="155"/>
      <c r="M30" s="155"/>
      <c r="N30" s="155"/>
      <c r="O30" s="156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pans="1:16383" ht="15" hidden="1" thickBot="1" x14ac:dyDescent="0.4">
      <c r="A31" s="32">
        <v>1</v>
      </c>
      <c r="B31" s="32"/>
      <c r="C31" s="33"/>
      <c r="D31" s="157"/>
      <c r="E31" s="157"/>
      <c r="F31" s="157"/>
      <c r="G31" s="34"/>
      <c r="H31" s="158"/>
      <c r="I31" s="158"/>
      <c r="J31" s="158"/>
      <c r="K31" s="158"/>
      <c r="L31" s="158"/>
      <c r="M31" s="158"/>
      <c r="N31" s="158"/>
      <c r="O31" s="14"/>
    </row>
    <row r="32" spans="1:16383" ht="15" hidden="1" thickBot="1" x14ac:dyDescent="0.4">
      <c r="A32" s="32">
        <v>2</v>
      </c>
      <c r="B32" s="32"/>
      <c r="C32" s="33"/>
      <c r="D32" s="157"/>
      <c r="E32" s="157"/>
      <c r="F32" s="157"/>
      <c r="G32" s="34"/>
      <c r="H32" s="158"/>
      <c r="I32" s="158"/>
      <c r="J32" s="158"/>
      <c r="K32" s="158"/>
      <c r="L32" s="158"/>
      <c r="M32" s="158"/>
      <c r="N32" s="158"/>
      <c r="O32" s="14"/>
    </row>
    <row r="33" spans="1:15" ht="15" hidden="1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5"/>
      <c r="O33" s="8"/>
    </row>
    <row r="34" spans="1:15" ht="15" hidden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6" t="s">
        <v>6</v>
      </c>
      <c r="O34" s="37">
        <f>+SUM(O31:O33)</f>
        <v>0</v>
      </c>
    </row>
    <row r="35" spans="1:1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38"/>
    </row>
    <row r="36" spans="1:15" ht="15.5" x14ac:dyDescent="0.35">
      <c r="A36" s="5"/>
      <c r="B36" s="5"/>
      <c r="C36" s="99"/>
      <c r="D36" s="99"/>
      <c r="E36" s="5"/>
      <c r="F36" s="99"/>
      <c r="G36" s="99"/>
      <c r="H36" s="99"/>
      <c r="I36" s="5"/>
      <c r="J36" s="5"/>
      <c r="K36" s="5"/>
      <c r="L36" s="159" t="s">
        <v>15</v>
      </c>
      <c r="M36" s="159"/>
      <c r="N36" s="159"/>
      <c r="O36" s="39">
        <f>+O21+O14+O7+O28+O34</f>
        <v>53923.58</v>
      </c>
    </row>
    <row r="39" spans="1:15" x14ac:dyDescent="0.35">
      <c r="O39" s="48"/>
    </row>
    <row r="40" spans="1:15" x14ac:dyDescent="0.35">
      <c r="O40" s="48"/>
    </row>
  </sheetData>
  <mergeCells count="70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3:D13"/>
    <mergeCell ref="F13:H13"/>
    <mergeCell ref="D12:F12"/>
    <mergeCell ref="H12:N12"/>
    <mergeCell ref="A15:A16"/>
    <mergeCell ref="B15:B16"/>
    <mergeCell ref="C15:C16"/>
    <mergeCell ref="D15:F16"/>
    <mergeCell ref="G15:G16"/>
    <mergeCell ref="D17:F17"/>
    <mergeCell ref="H17:N17"/>
    <mergeCell ref="D18:F18"/>
    <mergeCell ref="H18:N18"/>
    <mergeCell ref="C14:D14"/>
    <mergeCell ref="F14:H14"/>
    <mergeCell ref="H15:O16"/>
    <mergeCell ref="A23:A24"/>
    <mergeCell ref="B23:B24"/>
    <mergeCell ref="C23:C24"/>
    <mergeCell ref="D23:F24"/>
    <mergeCell ref="G23:G24"/>
    <mergeCell ref="A29:A30"/>
    <mergeCell ref="B29:B30"/>
    <mergeCell ref="C29:C30"/>
    <mergeCell ref="D29:F30"/>
    <mergeCell ref="G29:G30"/>
    <mergeCell ref="C36:D36"/>
    <mergeCell ref="F36:H36"/>
    <mergeCell ref="L36:N36"/>
    <mergeCell ref="D25:F25"/>
    <mergeCell ref="H25:N25"/>
    <mergeCell ref="D26:F26"/>
    <mergeCell ref="H26:N26"/>
    <mergeCell ref="H29:O30"/>
    <mergeCell ref="D19:F19"/>
    <mergeCell ref="H19:N19"/>
    <mergeCell ref="D31:F31"/>
    <mergeCell ref="H31:N31"/>
    <mergeCell ref="D32:F32"/>
    <mergeCell ref="H32:N32"/>
    <mergeCell ref="C20:D20"/>
    <mergeCell ref="F20:H20"/>
    <mergeCell ref="C21:D21"/>
    <mergeCell ref="F21:H21"/>
    <mergeCell ref="H23:O24"/>
  </mergeCell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517DE-3DFE-4392-95AD-0CB188E3DB51}">
  <dimension ref="A1:XFC40"/>
  <sheetViews>
    <sheetView workbookViewId="0">
      <selection activeCell="A13" sqref="A13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147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59</v>
      </c>
      <c r="D4" s="74" t="s">
        <v>150</v>
      </c>
      <c r="E4" s="74"/>
      <c r="F4" s="74"/>
      <c r="G4" s="2" t="s">
        <v>11</v>
      </c>
      <c r="H4" s="160" t="s">
        <v>149</v>
      </c>
      <c r="I4" s="160"/>
      <c r="J4" s="160"/>
      <c r="K4" s="160"/>
      <c r="L4" s="160"/>
      <c r="M4" s="160"/>
      <c r="N4" s="160"/>
      <c r="O4" s="3">
        <v>6394.08</v>
      </c>
      <c r="P4" s="41" t="s">
        <v>156</v>
      </c>
    </row>
    <row r="5" spans="1:17" s="42" customFormat="1" ht="12.75" customHeight="1" thickBot="1" x14ac:dyDescent="0.35">
      <c r="A5" s="1">
        <v>2</v>
      </c>
      <c r="B5" s="1" t="s">
        <v>10</v>
      </c>
      <c r="C5" s="1" t="s">
        <v>17</v>
      </c>
      <c r="D5" s="74" t="s">
        <v>159</v>
      </c>
      <c r="E5" s="74"/>
      <c r="F5" s="74"/>
      <c r="G5" s="2" t="s">
        <v>11</v>
      </c>
      <c r="H5" s="160" t="s">
        <v>62</v>
      </c>
      <c r="I5" s="160"/>
      <c r="J5" s="160"/>
      <c r="K5" s="160"/>
      <c r="L5" s="160"/>
      <c r="M5" s="160"/>
      <c r="N5" s="160"/>
      <c r="O5" s="3">
        <v>6955.32</v>
      </c>
      <c r="P5" s="41" t="s">
        <v>48</v>
      </c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13349.4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151</v>
      </c>
      <c r="D10" s="96" t="s">
        <v>155</v>
      </c>
      <c r="E10" s="96"/>
      <c r="F10" s="96"/>
      <c r="G10" s="13" t="s">
        <v>11</v>
      </c>
      <c r="H10" s="97" t="s">
        <v>34</v>
      </c>
      <c r="I10" s="97"/>
      <c r="J10" s="97"/>
      <c r="K10" s="97"/>
      <c r="L10" s="97"/>
      <c r="M10" s="97"/>
      <c r="N10" s="97"/>
      <c r="O10" s="14">
        <v>12262.8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 t="s">
        <v>10</v>
      </c>
      <c r="C11" s="12" t="s">
        <v>17</v>
      </c>
      <c r="D11" s="96" t="s">
        <v>161</v>
      </c>
      <c r="E11" s="96"/>
      <c r="F11" s="96"/>
      <c r="G11" s="13" t="s">
        <v>11</v>
      </c>
      <c r="H11" s="98" t="s">
        <v>62</v>
      </c>
      <c r="I11" s="98"/>
      <c r="J11" s="98"/>
      <c r="K11" s="98"/>
      <c r="L11" s="98"/>
      <c r="M11" s="98"/>
      <c r="N11" s="98"/>
      <c r="O11" s="14">
        <v>250</v>
      </c>
      <c r="P11" s="6" t="s">
        <v>160</v>
      </c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12512.8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148</v>
      </c>
      <c r="E16" s="118"/>
      <c r="F16" s="118"/>
      <c r="G16" s="19" t="s">
        <v>11</v>
      </c>
      <c r="H16" s="118" t="s">
        <v>126</v>
      </c>
      <c r="I16" s="118"/>
      <c r="J16" s="118"/>
      <c r="K16" s="118"/>
      <c r="L16" s="118"/>
      <c r="M16" s="118"/>
      <c r="N16" s="118"/>
      <c r="O16" s="20">
        <v>81165.2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151</v>
      </c>
      <c r="D17" s="118" t="s">
        <v>154</v>
      </c>
      <c r="E17" s="118"/>
      <c r="F17" s="118"/>
      <c r="G17" s="19" t="s">
        <v>11</v>
      </c>
      <c r="H17" s="118" t="s">
        <v>34</v>
      </c>
      <c r="I17" s="118"/>
      <c r="J17" s="118"/>
      <c r="K17" s="118"/>
      <c r="L17" s="118"/>
      <c r="M17" s="118"/>
      <c r="N17" s="118"/>
      <c r="O17" s="20">
        <v>4552.01</v>
      </c>
      <c r="P17" s="43" t="s">
        <v>48</v>
      </c>
      <c r="Q17" s="44"/>
    </row>
    <row r="18" spans="1:16383" ht="12.75" customHeight="1" thickBot="1" x14ac:dyDescent="0.4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0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85717.209999999992</v>
      </c>
    </row>
    <row r="20" spans="1:16383" ht="12.75" customHeight="1" thickBot="1" x14ac:dyDescent="0.4">
      <c r="A20" s="5"/>
      <c r="B20" s="5"/>
      <c r="C20" s="5"/>
      <c r="D20" s="5"/>
      <c r="E20" s="5"/>
      <c r="F20" s="5"/>
      <c r="G20" s="5"/>
      <c r="H20" s="5"/>
      <c r="I20" s="5" t="s">
        <v>12</v>
      </c>
      <c r="J20" s="5"/>
      <c r="K20" s="5"/>
      <c r="L20" s="5"/>
      <c r="M20" s="5"/>
      <c r="N20" s="24"/>
      <c r="O20" s="25"/>
      <c r="T20" s="45"/>
    </row>
    <row r="21" spans="1:16383" ht="12.75" customHeight="1" x14ac:dyDescent="0.35">
      <c r="A21" s="119" t="s">
        <v>7</v>
      </c>
      <c r="B21" s="119" t="s">
        <v>84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  <c r="P21" s="40"/>
    </row>
    <row r="22" spans="1:16383" ht="12.75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customHeight="1" thickBot="1" x14ac:dyDescent="0.4">
      <c r="A23" s="26">
        <v>1</v>
      </c>
      <c r="B23" s="26" t="s">
        <v>10</v>
      </c>
      <c r="C23" s="27" t="s">
        <v>23</v>
      </c>
      <c r="D23" s="137" t="s">
        <v>32</v>
      </c>
      <c r="E23" s="137"/>
      <c r="F23" s="137"/>
      <c r="G23" s="28" t="s">
        <v>11</v>
      </c>
      <c r="H23" s="138" t="s">
        <v>25</v>
      </c>
      <c r="I23" s="138"/>
      <c r="J23" s="138"/>
      <c r="K23" s="138"/>
      <c r="L23" s="138"/>
      <c r="M23" s="138"/>
      <c r="N23" s="138"/>
      <c r="O23" s="3">
        <v>1820</v>
      </c>
      <c r="P23" s="46" t="s">
        <v>48</v>
      </c>
      <c r="Q23" s="47"/>
    </row>
    <row r="24" spans="1:16383" ht="12.75" customHeight="1" thickBot="1" x14ac:dyDescent="0.4">
      <c r="A24" s="26">
        <v>2</v>
      </c>
      <c r="B24" s="26" t="s">
        <v>10</v>
      </c>
      <c r="C24" s="27" t="s">
        <v>151</v>
      </c>
      <c r="D24" s="137" t="s">
        <v>152</v>
      </c>
      <c r="E24" s="137"/>
      <c r="F24" s="137"/>
      <c r="G24" s="28" t="s">
        <v>11</v>
      </c>
      <c r="H24" s="138" t="s">
        <v>34</v>
      </c>
      <c r="I24" s="138"/>
      <c r="J24" s="138"/>
      <c r="K24" s="138"/>
      <c r="L24" s="138"/>
      <c r="M24" s="138"/>
      <c r="N24" s="138"/>
      <c r="O24" s="3">
        <v>8014.64</v>
      </c>
      <c r="P24" s="46" t="s">
        <v>48</v>
      </c>
      <c r="Q24" s="47"/>
    </row>
    <row r="25" spans="1:16383" ht="12.75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</row>
    <row r="26" spans="1:16383" ht="12.75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9834.64</v>
      </c>
    </row>
    <row r="27" spans="1:16383" x14ac:dyDescent="0.35">
      <c r="A27" s="139" t="s">
        <v>7</v>
      </c>
      <c r="B27" s="139" t="s">
        <v>1</v>
      </c>
      <c r="C27" s="141" t="s">
        <v>2</v>
      </c>
      <c r="D27" s="143" t="s">
        <v>3</v>
      </c>
      <c r="E27" s="144"/>
      <c r="F27" s="145"/>
      <c r="G27" s="149" t="s">
        <v>4</v>
      </c>
      <c r="H27" s="151" t="s">
        <v>14</v>
      </c>
      <c r="I27" s="152"/>
      <c r="J27" s="152"/>
      <c r="K27" s="152"/>
      <c r="L27" s="152"/>
      <c r="M27" s="152"/>
      <c r="N27" s="152"/>
      <c r="O27" s="153"/>
    </row>
    <row r="28" spans="1:16383" ht="15" thickBot="1" x14ac:dyDescent="0.4">
      <c r="A28" s="140"/>
      <c r="B28" s="140"/>
      <c r="C28" s="142"/>
      <c r="D28" s="146"/>
      <c r="E28" s="147"/>
      <c r="F28" s="148"/>
      <c r="G28" s="150"/>
      <c r="H28" s="154"/>
      <c r="I28" s="155"/>
      <c r="J28" s="155"/>
      <c r="K28" s="155"/>
      <c r="L28" s="155"/>
      <c r="M28" s="155"/>
      <c r="N28" s="155"/>
      <c r="O28" s="15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" thickBot="1" x14ac:dyDescent="0.4">
      <c r="A29" s="32">
        <v>1</v>
      </c>
      <c r="B29" s="32" t="s">
        <v>10</v>
      </c>
      <c r="C29" s="33" t="s">
        <v>151</v>
      </c>
      <c r="D29" s="157" t="s">
        <v>152</v>
      </c>
      <c r="E29" s="157"/>
      <c r="F29" s="157"/>
      <c r="G29" s="34" t="s">
        <v>11</v>
      </c>
      <c r="H29" s="158" t="s">
        <v>34</v>
      </c>
      <c r="I29" s="158"/>
      <c r="J29" s="158"/>
      <c r="K29" s="158"/>
      <c r="L29" s="158"/>
      <c r="M29" s="158"/>
      <c r="N29" s="158"/>
      <c r="O29" s="14">
        <v>7834.95</v>
      </c>
      <c r="P29" t="s">
        <v>48</v>
      </c>
    </row>
    <row r="30" spans="1:16383" ht="15" thickBot="1" x14ac:dyDescent="0.4">
      <c r="A30" s="32">
        <v>2</v>
      </c>
      <c r="B30" s="32" t="s">
        <v>10</v>
      </c>
      <c r="C30" s="33" t="s">
        <v>151</v>
      </c>
      <c r="D30" s="157" t="s">
        <v>153</v>
      </c>
      <c r="E30" s="157"/>
      <c r="F30" s="157"/>
      <c r="G30" s="34" t="s">
        <v>11</v>
      </c>
      <c r="H30" s="158" t="s">
        <v>34</v>
      </c>
      <c r="I30" s="158"/>
      <c r="J30" s="158"/>
      <c r="K30" s="158"/>
      <c r="L30" s="158"/>
      <c r="M30" s="158"/>
      <c r="N30" s="158"/>
      <c r="O30" s="14">
        <v>580</v>
      </c>
      <c r="P30" t="s">
        <v>48</v>
      </c>
    </row>
    <row r="31" spans="1:16383" ht="15" thickBot="1" x14ac:dyDescent="0.4">
      <c r="A31" s="32">
        <v>3</v>
      </c>
      <c r="B31" s="32" t="s">
        <v>10</v>
      </c>
      <c r="C31" s="33" t="s">
        <v>17</v>
      </c>
      <c r="D31" s="157" t="s">
        <v>158</v>
      </c>
      <c r="E31" s="157"/>
      <c r="F31" s="157"/>
      <c r="G31" s="34" t="s">
        <v>11</v>
      </c>
      <c r="H31" s="158" t="s">
        <v>62</v>
      </c>
      <c r="I31" s="158"/>
      <c r="J31" s="158"/>
      <c r="K31" s="158"/>
      <c r="L31" s="158"/>
      <c r="M31" s="158"/>
      <c r="N31" s="158"/>
      <c r="O31" s="14">
        <v>7446.8</v>
      </c>
      <c r="P31" t="s">
        <v>157</v>
      </c>
    </row>
    <row r="32" spans="1:16383" ht="15" thickBot="1" x14ac:dyDescent="0.4">
      <c r="A32" s="32">
        <v>4</v>
      </c>
      <c r="B32" s="32"/>
      <c r="C32" s="33"/>
      <c r="D32" s="157"/>
      <c r="E32" s="157"/>
      <c r="F32" s="157"/>
      <c r="G32" s="34"/>
      <c r="H32" s="158"/>
      <c r="I32" s="158"/>
      <c r="J32" s="158"/>
      <c r="K32" s="158"/>
      <c r="L32" s="158"/>
      <c r="M32" s="158"/>
      <c r="N32" s="158"/>
      <c r="O32" s="14"/>
    </row>
    <row r="33" spans="1:15" ht="15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5"/>
      <c r="O33" s="8"/>
    </row>
    <row r="34" spans="1:15" ht="15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6" t="s">
        <v>6</v>
      </c>
      <c r="O34" s="37">
        <f>+SUM(O29:O33)</f>
        <v>15861.75</v>
      </c>
    </row>
    <row r="35" spans="1:1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38"/>
    </row>
    <row r="36" spans="1:15" ht="15.5" x14ac:dyDescent="0.35">
      <c r="A36" s="5"/>
      <c r="B36" s="5"/>
      <c r="C36" s="99"/>
      <c r="D36" s="99"/>
      <c r="E36" s="5"/>
      <c r="F36" s="99"/>
      <c r="G36" s="99"/>
      <c r="H36" s="99"/>
      <c r="I36" s="5"/>
      <c r="J36" s="5"/>
      <c r="K36" s="5"/>
      <c r="L36" s="159" t="s">
        <v>15</v>
      </c>
      <c r="M36" s="159"/>
      <c r="N36" s="159"/>
      <c r="O36" s="39">
        <f>+O19+O13+O7+O26+O34</f>
        <v>137275.79999999999</v>
      </c>
    </row>
    <row r="39" spans="1:15" x14ac:dyDescent="0.35">
      <c r="O39" s="48"/>
    </row>
    <row r="40" spans="1:15" x14ac:dyDescent="0.35">
      <c r="O40" s="48"/>
    </row>
  </sheetData>
  <mergeCells count="70">
    <mergeCell ref="D29:F29"/>
    <mergeCell ref="H29:N29"/>
    <mergeCell ref="D30:F30"/>
    <mergeCell ref="H30:N30"/>
    <mergeCell ref="C36:D36"/>
    <mergeCell ref="F36:H36"/>
    <mergeCell ref="L36:N36"/>
    <mergeCell ref="D31:F31"/>
    <mergeCell ref="H31:N31"/>
    <mergeCell ref="D32:F32"/>
    <mergeCell ref="H32:N32"/>
    <mergeCell ref="D23:F23"/>
    <mergeCell ref="H23:N23"/>
    <mergeCell ref="D24:F24"/>
    <mergeCell ref="H24:N24"/>
    <mergeCell ref="A27:A28"/>
    <mergeCell ref="B27:B28"/>
    <mergeCell ref="C27:C28"/>
    <mergeCell ref="D27:F28"/>
    <mergeCell ref="G27:G28"/>
    <mergeCell ref="H27:O28"/>
    <mergeCell ref="C18:D18"/>
    <mergeCell ref="F18:H18"/>
    <mergeCell ref="C19:D19"/>
    <mergeCell ref="F19:H19"/>
    <mergeCell ref="A21:A22"/>
    <mergeCell ref="B21:B22"/>
    <mergeCell ref="C21:C22"/>
    <mergeCell ref="D21:F22"/>
    <mergeCell ref="G21:G22"/>
    <mergeCell ref="H21:O22"/>
    <mergeCell ref="D16:F16"/>
    <mergeCell ref="H16:N16"/>
    <mergeCell ref="D17:F17"/>
    <mergeCell ref="H17:N17"/>
    <mergeCell ref="C12:D12"/>
    <mergeCell ref="F12:H12"/>
    <mergeCell ref="C13:D13"/>
    <mergeCell ref="F13:H13"/>
    <mergeCell ref="H14:O15"/>
    <mergeCell ref="A14:A15"/>
    <mergeCell ref="B14:B15"/>
    <mergeCell ref="C14:C15"/>
    <mergeCell ref="D14:F15"/>
    <mergeCell ref="G14:G15"/>
    <mergeCell ref="D10:F10"/>
    <mergeCell ref="H10:N10"/>
    <mergeCell ref="D11:F11"/>
    <mergeCell ref="H11:N11"/>
    <mergeCell ref="C7:D7"/>
    <mergeCell ref="F7:H7"/>
    <mergeCell ref="H8:O9"/>
    <mergeCell ref="A8:A9"/>
    <mergeCell ref="B8:B9"/>
    <mergeCell ref="C8:C9"/>
    <mergeCell ref="D8:F9"/>
    <mergeCell ref="G8:G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75390-45F4-429A-8121-165DE652012E}">
  <dimension ref="A1:XFC42"/>
  <sheetViews>
    <sheetView workbookViewId="0">
      <selection sqref="A1:O1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162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169</v>
      </c>
      <c r="D4" s="74" t="s">
        <v>168</v>
      </c>
      <c r="E4" s="74"/>
      <c r="F4" s="74"/>
      <c r="G4" s="2" t="s">
        <v>11</v>
      </c>
      <c r="H4" s="160" t="s">
        <v>167</v>
      </c>
      <c r="I4" s="160"/>
      <c r="J4" s="160"/>
      <c r="K4" s="160"/>
      <c r="L4" s="160"/>
      <c r="M4" s="160"/>
      <c r="N4" s="160"/>
      <c r="O4" s="3">
        <v>2320</v>
      </c>
      <c r="P4" s="41" t="s">
        <v>48</v>
      </c>
    </row>
    <row r="5" spans="1:16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6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2320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23</v>
      </c>
      <c r="D10" s="96" t="s">
        <v>163</v>
      </c>
      <c r="E10" s="96"/>
      <c r="F10" s="96"/>
      <c r="G10" s="13" t="s">
        <v>11</v>
      </c>
      <c r="H10" s="97" t="s">
        <v>25</v>
      </c>
      <c r="I10" s="97"/>
      <c r="J10" s="97"/>
      <c r="K10" s="97"/>
      <c r="L10" s="97"/>
      <c r="M10" s="97"/>
      <c r="N10" s="97"/>
      <c r="O10" s="14">
        <v>684.01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23</v>
      </c>
      <c r="D11" s="96" t="s">
        <v>163</v>
      </c>
      <c r="E11" s="96"/>
      <c r="F11" s="96"/>
      <c r="G11" s="13" t="s">
        <v>11</v>
      </c>
      <c r="H11" s="97" t="s">
        <v>25</v>
      </c>
      <c r="I11" s="97"/>
      <c r="J11" s="97"/>
      <c r="K11" s="97"/>
      <c r="L11" s="97"/>
      <c r="M11" s="97"/>
      <c r="N11" s="97"/>
      <c r="O11" s="14">
        <v>658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23</v>
      </c>
      <c r="D12" s="96" t="s">
        <v>163</v>
      </c>
      <c r="E12" s="96"/>
      <c r="F12" s="96"/>
      <c r="G12" s="13" t="s">
        <v>11</v>
      </c>
      <c r="H12" s="97" t="s">
        <v>25</v>
      </c>
      <c r="I12" s="97"/>
      <c r="J12" s="97"/>
      <c r="K12" s="97"/>
      <c r="L12" s="97"/>
      <c r="M12" s="97"/>
      <c r="N12" s="97"/>
      <c r="O12" s="14">
        <v>1265.33</v>
      </c>
      <c r="P12" s="6" t="s">
        <v>48</v>
      </c>
    </row>
    <row r="13" spans="1:16" s="42" customFormat="1" ht="12.75" customHeight="1" thickBot="1" x14ac:dyDescent="0.35">
      <c r="A13" s="11">
        <v>4</v>
      </c>
      <c r="B13" s="13" t="s">
        <v>10</v>
      </c>
      <c r="C13" s="12" t="s">
        <v>59</v>
      </c>
      <c r="D13" s="96" t="s">
        <v>165</v>
      </c>
      <c r="E13" s="96"/>
      <c r="F13" s="96"/>
      <c r="G13" s="13" t="s">
        <v>11</v>
      </c>
      <c r="H13" s="97" t="s">
        <v>164</v>
      </c>
      <c r="I13" s="97"/>
      <c r="J13" s="97"/>
      <c r="K13" s="97"/>
      <c r="L13" s="97"/>
      <c r="M13" s="97"/>
      <c r="N13" s="97"/>
      <c r="O13" s="14">
        <v>1856</v>
      </c>
      <c r="P13" s="6" t="s">
        <v>48</v>
      </c>
    </row>
    <row r="14" spans="1:16" ht="12.75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+SUM(O10:O14)</f>
        <v>4463.34</v>
      </c>
      <c r="P15" s="40"/>
    </row>
    <row r="16" spans="1:16" ht="12.75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16383" ht="12.75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16383" s="42" customFormat="1" ht="12.75" customHeight="1" thickBot="1" x14ac:dyDescent="0.35">
      <c r="A18" s="19">
        <v>1</v>
      </c>
      <c r="B18" s="19" t="s">
        <v>10</v>
      </c>
      <c r="C18" s="19" t="s">
        <v>26</v>
      </c>
      <c r="D18" s="118" t="s">
        <v>166</v>
      </c>
      <c r="E18" s="118"/>
      <c r="F18" s="118"/>
      <c r="G18" s="19" t="s">
        <v>11</v>
      </c>
      <c r="H18" s="118" t="s">
        <v>29</v>
      </c>
      <c r="I18" s="118"/>
      <c r="J18" s="118"/>
      <c r="K18" s="118"/>
      <c r="L18" s="118"/>
      <c r="M18" s="118"/>
      <c r="N18" s="118"/>
      <c r="O18" s="20">
        <v>2500</v>
      </c>
      <c r="P18" s="43" t="s">
        <v>48</v>
      </c>
      <c r="Q18" s="44"/>
    </row>
    <row r="19" spans="1:16383" s="42" customFormat="1" ht="12.75" customHeight="1" thickBot="1" x14ac:dyDescent="0.35">
      <c r="A19" s="19">
        <v>2</v>
      </c>
      <c r="B19" s="19" t="s">
        <v>10</v>
      </c>
      <c r="C19" s="19" t="s">
        <v>17</v>
      </c>
      <c r="D19" s="118" t="s">
        <v>171</v>
      </c>
      <c r="E19" s="118"/>
      <c r="F19" s="118"/>
      <c r="G19" s="19" t="s">
        <v>11</v>
      </c>
      <c r="H19" s="118" t="s">
        <v>170</v>
      </c>
      <c r="I19" s="118"/>
      <c r="J19" s="118"/>
      <c r="K19" s="118"/>
      <c r="L19" s="118"/>
      <c r="M19" s="118"/>
      <c r="N19" s="118"/>
      <c r="O19" s="20">
        <v>3371.34</v>
      </c>
      <c r="P19" s="43" t="s">
        <v>48</v>
      </c>
      <c r="Q19" s="44"/>
    </row>
    <row r="20" spans="1:16383" s="42" customFormat="1" ht="12.75" customHeight="1" thickBot="1" x14ac:dyDescent="0.35">
      <c r="A20" s="19">
        <v>3</v>
      </c>
      <c r="B20" s="19" t="s">
        <v>10</v>
      </c>
      <c r="C20" s="19" t="s">
        <v>17</v>
      </c>
      <c r="D20" s="118" t="s">
        <v>173</v>
      </c>
      <c r="E20" s="118"/>
      <c r="F20" s="118"/>
      <c r="G20" s="19" t="s">
        <v>11</v>
      </c>
      <c r="H20" s="118" t="s">
        <v>172</v>
      </c>
      <c r="I20" s="118"/>
      <c r="J20" s="118"/>
      <c r="K20" s="118"/>
      <c r="L20" s="118"/>
      <c r="M20" s="118"/>
      <c r="N20" s="118"/>
      <c r="O20" s="20">
        <v>1336.03</v>
      </c>
      <c r="P20" s="43" t="s">
        <v>48</v>
      </c>
      <c r="Q20" s="44"/>
    </row>
    <row r="21" spans="1:16383" s="42" customFormat="1" ht="12.75" customHeight="1" thickBot="1" x14ac:dyDescent="0.35">
      <c r="A21" s="19">
        <v>4</v>
      </c>
      <c r="B21" s="19" t="s">
        <v>10</v>
      </c>
      <c r="C21" s="19" t="s">
        <v>17</v>
      </c>
      <c r="D21" s="118" t="s">
        <v>175</v>
      </c>
      <c r="E21" s="118"/>
      <c r="F21" s="118"/>
      <c r="G21" s="19" t="s">
        <v>11</v>
      </c>
      <c r="H21" s="118" t="s">
        <v>174</v>
      </c>
      <c r="I21" s="118"/>
      <c r="J21" s="118"/>
      <c r="K21" s="118"/>
      <c r="L21" s="118"/>
      <c r="M21" s="118"/>
      <c r="N21" s="118"/>
      <c r="O21" s="20">
        <v>1741.16</v>
      </c>
      <c r="P21" s="43" t="s">
        <v>48</v>
      </c>
      <c r="Q21" s="44"/>
    </row>
    <row r="22" spans="1:16383" s="42" customFormat="1" ht="12.75" customHeight="1" thickBot="1" x14ac:dyDescent="0.35">
      <c r="A22" s="19">
        <v>5</v>
      </c>
      <c r="B22" s="19" t="s">
        <v>10</v>
      </c>
      <c r="C22" s="19" t="s">
        <v>17</v>
      </c>
      <c r="D22" s="118" t="s">
        <v>175</v>
      </c>
      <c r="E22" s="118"/>
      <c r="F22" s="118"/>
      <c r="G22" s="19" t="s">
        <v>11</v>
      </c>
      <c r="H22" s="118" t="s">
        <v>176</v>
      </c>
      <c r="I22" s="118"/>
      <c r="J22" s="118"/>
      <c r="K22" s="118"/>
      <c r="L22" s="118"/>
      <c r="M22" s="118"/>
      <c r="N22" s="118"/>
      <c r="O22" s="20">
        <v>1682</v>
      </c>
      <c r="P22" s="43" t="s">
        <v>48</v>
      </c>
      <c r="Q22" s="44"/>
    </row>
    <row r="23" spans="1:16383" ht="12.75" customHeight="1" thickBot="1" x14ac:dyDescent="0.4">
      <c r="A23" s="5"/>
      <c r="B23" s="5"/>
      <c r="C23" s="76"/>
      <c r="D23" s="76"/>
      <c r="E23" s="5"/>
      <c r="F23" s="76"/>
      <c r="G23" s="76"/>
      <c r="H23" s="99"/>
      <c r="I23" s="5"/>
      <c r="J23" s="6"/>
      <c r="K23" s="6"/>
      <c r="L23" s="5"/>
      <c r="M23" s="5"/>
      <c r="N23" s="21"/>
      <c r="O23" s="8"/>
      <c r="P23" s="40"/>
    </row>
    <row r="24" spans="1:16383" ht="12.75" customHeight="1" thickBot="1" x14ac:dyDescent="0.4">
      <c r="A24" s="5"/>
      <c r="B24" s="5"/>
      <c r="C24" s="99"/>
      <c r="D24" s="99"/>
      <c r="E24" s="5"/>
      <c r="F24" s="99"/>
      <c r="G24" s="99"/>
      <c r="H24" s="99"/>
      <c r="I24" s="5"/>
      <c r="J24" s="5"/>
      <c r="K24" s="5"/>
      <c r="L24" s="5"/>
      <c r="M24" s="5"/>
      <c r="N24" s="22" t="s">
        <v>6</v>
      </c>
      <c r="O24" s="23">
        <f>+SUM(O18:O23)</f>
        <v>10630.53</v>
      </c>
    </row>
    <row r="25" spans="1:16383" ht="12.75" hidden="1" customHeight="1" x14ac:dyDescent="0.35">
      <c r="A25" s="119" t="s">
        <v>7</v>
      </c>
      <c r="B25" s="119" t="s">
        <v>84</v>
      </c>
      <c r="C25" s="121" t="s">
        <v>2</v>
      </c>
      <c r="D25" s="123" t="s">
        <v>3</v>
      </c>
      <c r="E25" s="124"/>
      <c r="F25" s="125"/>
      <c r="G25" s="129" t="s">
        <v>4</v>
      </c>
      <c r="H25" s="131" t="s">
        <v>13</v>
      </c>
      <c r="I25" s="132"/>
      <c r="J25" s="132"/>
      <c r="K25" s="132"/>
      <c r="L25" s="132"/>
      <c r="M25" s="132"/>
      <c r="N25" s="132"/>
      <c r="O25" s="133"/>
      <c r="P25" s="40"/>
    </row>
    <row r="26" spans="1:16383" ht="12.75" hidden="1" customHeight="1" thickBot="1" x14ac:dyDescent="0.4">
      <c r="A26" s="120"/>
      <c r="B26" s="120"/>
      <c r="C26" s="122"/>
      <c r="D26" s="126"/>
      <c r="E26" s="127"/>
      <c r="F26" s="128"/>
      <c r="G26" s="130"/>
      <c r="H26" s="134"/>
      <c r="I26" s="135"/>
      <c r="J26" s="135"/>
      <c r="K26" s="135"/>
      <c r="L26" s="135"/>
      <c r="M26" s="135"/>
      <c r="N26" s="135"/>
      <c r="O26" s="136"/>
      <c r="P26" s="40"/>
    </row>
    <row r="27" spans="1:16383" ht="12.75" hidden="1" customHeight="1" thickBot="1" x14ac:dyDescent="0.4">
      <c r="A27" s="26">
        <v>1</v>
      </c>
      <c r="B27" s="26"/>
      <c r="C27" s="27"/>
      <c r="D27" s="137"/>
      <c r="E27" s="137"/>
      <c r="F27" s="137"/>
      <c r="G27" s="28"/>
      <c r="H27" s="138"/>
      <c r="I27" s="138"/>
      <c r="J27" s="138"/>
      <c r="K27" s="138"/>
      <c r="L27" s="138"/>
      <c r="M27" s="138"/>
      <c r="N27" s="138"/>
      <c r="O27" s="3"/>
      <c r="P27" s="46"/>
      <c r="Q27" s="47"/>
    </row>
    <row r="28" spans="1:16383" ht="12.75" hidden="1" customHeight="1" thickBot="1" x14ac:dyDescent="0.4">
      <c r="A28" s="26">
        <v>2</v>
      </c>
      <c r="B28" s="26"/>
      <c r="C28" s="27"/>
      <c r="D28" s="137"/>
      <c r="E28" s="137"/>
      <c r="F28" s="137"/>
      <c r="G28" s="28"/>
      <c r="H28" s="138"/>
      <c r="I28" s="138"/>
      <c r="J28" s="138"/>
      <c r="K28" s="138"/>
      <c r="L28" s="138"/>
      <c r="M28" s="138"/>
      <c r="N28" s="138"/>
      <c r="O28" s="3"/>
      <c r="P28" s="46"/>
      <c r="Q28" s="47"/>
    </row>
    <row r="29" spans="1:16383" ht="12.75" hidden="1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29"/>
      <c r="O29" s="8"/>
    </row>
    <row r="30" spans="1:16383" ht="12.75" hidden="1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0" t="s">
        <v>6</v>
      </c>
      <c r="O30" s="31">
        <f>+SUM(O27:O29)</f>
        <v>0</v>
      </c>
    </row>
    <row r="31" spans="1:16383" hidden="1" x14ac:dyDescent="0.35">
      <c r="A31" s="139" t="s">
        <v>7</v>
      </c>
      <c r="B31" s="139" t="s">
        <v>1</v>
      </c>
      <c r="C31" s="141" t="s">
        <v>2</v>
      </c>
      <c r="D31" s="143" t="s">
        <v>3</v>
      </c>
      <c r="E31" s="144"/>
      <c r="F31" s="145"/>
      <c r="G31" s="149" t="s">
        <v>4</v>
      </c>
      <c r="H31" s="151" t="s">
        <v>14</v>
      </c>
      <c r="I31" s="152"/>
      <c r="J31" s="152"/>
      <c r="K31" s="152"/>
      <c r="L31" s="152"/>
      <c r="M31" s="152"/>
      <c r="N31" s="152"/>
      <c r="O31" s="153"/>
    </row>
    <row r="32" spans="1:16383" ht="15" hidden="1" thickBot="1" x14ac:dyDescent="0.4">
      <c r="A32" s="140"/>
      <c r="B32" s="140"/>
      <c r="C32" s="142"/>
      <c r="D32" s="146"/>
      <c r="E32" s="147"/>
      <c r="F32" s="148"/>
      <c r="G32" s="150"/>
      <c r="H32" s="154"/>
      <c r="I32" s="155"/>
      <c r="J32" s="155"/>
      <c r="K32" s="155"/>
      <c r="L32" s="155"/>
      <c r="M32" s="155"/>
      <c r="N32" s="155"/>
      <c r="O32" s="156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spans="1:15" ht="15" hidden="1" thickBot="1" x14ac:dyDescent="0.4">
      <c r="A33" s="32">
        <v>1</v>
      </c>
      <c r="B33" s="32"/>
      <c r="C33" s="33"/>
      <c r="D33" s="157"/>
      <c r="E33" s="157"/>
      <c r="F33" s="157"/>
      <c r="G33" s="34"/>
      <c r="H33" s="158"/>
      <c r="I33" s="158"/>
      <c r="J33" s="158"/>
      <c r="K33" s="158"/>
      <c r="L33" s="158"/>
      <c r="M33" s="158"/>
      <c r="N33" s="158"/>
      <c r="O33" s="14"/>
    </row>
    <row r="34" spans="1:15" ht="15" hidden="1" thickBot="1" x14ac:dyDescent="0.4">
      <c r="A34" s="32">
        <v>2</v>
      </c>
      <c r="B34" s="32"/>
      <c r="C34" s="33"/>
      <c r="D34" s="157"/>
      <c r="E34" s="157"/>
      <c r="F34" s="157"/>
      <c r="G34" s="34"/>
      <c r="H34" s="158"/>
      <c r="I34" s="158"/>
      <c r="J34" s="158"/>
      <c r="K34" s="158"/>
      <c r="L34" s="158"/>
      <c r="M34" s="158"/>
      <c r="N34" s="158"/>
      <c r="O34" s="14"/>
    </row>
    <row r="35" spans="1:15" ht="15" hidden="1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5"/>
      <c r="O35" s="8"/>
    </row>
    <row r="36" spans="1:15" ht="15" hidden="1" thickBot="1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36" t="s">
        <v>6</v>
      </c>
      <c r="O36" s="37">
        <f>+SUM(O33:O35)</f>
        <v>0</v>
      </c>
    </row>
    <row r="37" spans="1:15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38"/>
    </row>
    <row r="38" spans="1:15" ht="15.5" x14ac:dyDescent="0.35">
      <c r="A38" s="5"/>
      <c r="B38" s="5"/>
      <c r="C38" s="99"/>
      <c r="D38" s="99"/>
      <c r="E38" s="5"/>
      <c r="F38" s="99"/>
      <c r="G38" s="99"/>
      <c r="H38" s="99"/>
      <c r="I38" s="5"/>
      <c r="J38" s="5"/>
      <c r="K38" s="5"/>
      <c r="L38" s="159" t="s">
        <v>15</v>
      </c>
      <c r="M38" s="159"/>
      <c r="N38" s="159"/>
      <c r="O38" s="39">
        <f>+O24+O15+O7+O30+O36</f>
        <v>17413.870000000003</v>
      </c>
    </row>
    <row r="41" spans="1:15" x14ac:dyDescent="0.35">
      <c r="O41" s="48"/>
    </row>
    <row r="42" spans="1:15" x14ac:dyDescent="0.35">
      <c r="O42" s="48"/>
    </row>
  </sheetData>
  <mergeCells count="76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4:D14"/>
    <mergeCell ref="F14:H14"/>
    <mergeCell ref="C15:D15"/>
    <mergeCell ref="F15:H15"/>
    <mergeCell ref="A16:A17"/>
    <mergeCell ref="B16:B17"/>
    <mergeCell ref="C16:C17"/>
    <mergeCell ref="D16:F17"/>
    <mergeCell ref="G16:G17"/>
    <mergeCell ref="H16:O17"/>
    <mergeCell ref="D18:F18"/>
    <mergeCell ref="H18:N18"/>
    <mergeCell ref="D19:F19"/>
    <mergeCell ref="H19:N19"/>
    <mergeCell ref="C23:D23"/>
    <mergeCell ref="F23:H23"/>
    <mergeCell ref="H20:N20"/>
    <mergeCell ref="D21:F21"/>
    <mergeCell ref="H21:N21"/>
    <mergeCell ref="D22:F22"/>
    <mergeCell ref="H22:N22"/>
    <mergeCell ref="H31:O32"/>
    <mergeCell ref="C24:D24"/>
    <mergeCell ref="F24:H24"/>
    <mergeCell ref="A25:A26"/>
    <mergeCell ref="B25:B26"/>
    <mergeCell ref="C25:C26"/>
    <mergeCell ref="D25:F26"/>
    <mergeCell ref="G25:G26"/>
    <mergeCell ref="H25:O26"/>
    <mergeCell ref="A31:A32"/>
    <mergeCell ref="B31:B32"/>
    <mergeCell ref="C31:C32"/>
    <mergeCell ref="D31:F32"/>
    <mergeCell ref="G31:G32"/>
    <mergeCell ref="C38:D38"/>
    <mergeCell ref="F38:H38"/>
    <mergeCell ref="L38:N38"/>
    <mergeCell ref="D12:F12"/>
    <mergeCell ref="H12:N12"/>
    <mergeCell ref="D13:F13"/>
    <mergeCell ref="H13:N13"/>
    <mergeCell ref="D20:F20"/>
    <mergeCell ref="D33:F33"/>
    <mergeCell ref="H33:N33"/>
    <mergeCell ref="D34:F34"/>
    <mergeCell ref="H34:N34"/>
    <mergeCell ref="D27:F27"/>
    <mergeCell ref="H27:N27"/>
    <mergeCell ref="D28:F28"/>
    <mergeCell ref="H28:N2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B800-56DF-40CA-ADCF-49D98AA133B9}">
  <dimension ref="A1:XFC37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177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hidden="1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hidden="1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hidden="1" customHeight="1" thickBot="1" x14ac:dyDescent="0.35">
      <c r="A4" s="1">
        <v>1</v>
      </c>
      <c r="B4" s="1"/>
      <c r="C4" s="1"/>
      <c r="D4" s="74"/>
      <c r="E4" s="74"/>
      <c r="F4" s="74"/>
      <c r="G4" s="2"/>
      <c r="H4" s="160"/>
      <c r="I4" s="160"/>
      <c r="J4" s="160"/>
      <c r="K4" s="160"/>
      <c r="L4" s="160"/>
      <c r="M4" s="160"/>
      <c r="N4" s="160"/>
      <c r="O4" s="3"/>
      <c r="P4" s="41"/>
    </row>
    <row r="5" spans="1:17" s="42" customFormat="1" ht="12.75" hidden="1" customHeight="1" thickBot="1" x14ac:dyDescent="0.35">
      <c r="A5" s="1">
        <v>2</v>
      </c>
      <c r="B5" s="1"/>
      <c r="C5" s="1"/>
      <c r="D5" s="74"/>
      <c r="E5" s="74"/>
      <c r="F5" s="74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hidden="1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hidden="1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144</v>
      </c>
      <c r="D10" s="96" t="s">
        <v>180</v>
      </c>
      <c r="E10" s="96"/>
      <c r="F10" s="96"/>
      <c r="G10" s="13" t="s">
        <v>11</v>
      </c>
      <c r="H10" s="97" t="s">
        <v>137</v>
      </c>
      <c r="I10" s="97"/>
      <c r="J10" s="97"/>
      <c r="K10" s="97"/>
      <c r="L10" s="97"/>
      <c r="M10" s="97"/>
      <c r="N10" s="97"/>
      <c r="O10" s="14">
        <v>2840</v>
      </c>
      <c r="P10" s="6"/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2840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36</v>
      </c>
      <c r="D16" s="118" t="s">
        <v>178</v>
      </c>
      <c r="E16" s="118"/>
      <c r="F16" s="118"/>
      <c r="G16" s="19" t="s">
        <v>11</v>
      </c>
      <c r="H16" s="118" t="s">
        <v>34</v>
      </c>
      <c r="I16" s="118"/>
      <c r="J16" s="118"/>
      <c r="K16" s="118"/>
      <c r="L16" s="118"/>
      <c r="M16" s="118"/>
      <c r="N16" s="118"/>
      <c r="O16" s="20">
        <v>35783.58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144</v>
      </c>
      <c r="D17" s="118" t="s">
        <v>179</v>
      </c>
      <c r="E17" s="118"/>
      <c r="F17" s="118"/>
      <c r="G17" s="19" t="s">
        <v>11</v>
      </c>
      <c r="H17" s="118" t="s">
        <v>137</v>
      </c>
      <c r="I17" s="118"/>
      <c r="J17" s="118"/>
      <c r="K17" s="118"/>
      <c r="L17" s="118"/>
      <c r="M17" s="118"/>
      <c r="N17" s="118"/>
      <c r="O17" s="20">
        <v>2790</v>
      </c>
      <c r="P17" s="43"/>
      <c r="Q17" s="44"/>
    </row>
    <row r="18" spans="1:16383" ht="12.75" customHeight="1" thickBot="1" x14ac:dyDescent="0.4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0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38573.58</v>
      </c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  <c r="P20" s="40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6"/>
      <c r="Q22" s="47"/>
    </row>
    <row r="23" spans="1:16383" ht="12.75" hidden="1" customHeight="1" thickBot="1" x14ac:dyDescent="0.4">
      <c r="A23" s="26">
        <v>2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idden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" hidden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</row>
    <row r="28" spans="1:16383" ht="15" hidden="1" thickBot="1" x14ac:dyDescent="0.4">
      <c r="A28" s="32">
        <v>1</v>
      </c>
      <c r="B28" s="32"/>
      <c r="C28" s="33"/>
      <c r="D28" s="157"/>
      <c r="E28" s="157"/>
      <c r="F28" s="157"/>
      <c r="G28" s="34"/>
      <c r="H28" s="158"/>
      <c r="I28" s="158"/>
      <c r="J28" s="158"/>
      <c r="K28" s="158"/>
      <c r="L28" s="158"/>
      <c r="M28" s="158"/>
      <c r="N28" s="158"/>
      <c r="O28" s="14"/>
    </row>
    <row r="29" spans="1:16383" ht="15" hidden="1" thickBot="1" x14ac:dyDescent="0.4">
      <c r="A29" s="32">
        <v>2</v>
      </c>
      <c r="B29" s="32"/>
      <c r="C29" s="33"/>
      <c r="D29" s="157"/>
      <c r="E29" s="157"/>
      <c r="F29" s="157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t="15" hidden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" hidden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0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41413.58</v>
      </c>
    </row>
    <row r="36" spans="1:15" x14ac:dyDescent="0.35">
      <c r="O36" s="48"/>
    </row>
    <row r="37" spans="1:15" x14ac:dyDescent="0.35">
      <c r="O37" s="48"/>
    </row>
  </sheetData>
  <mergeCells count="66">
    <mergeCell ref="D28:F28"/>
    <mergeCell ref="H28:N28"/>
    <mergeCell ref="D29:F29"/>
    <mergeCell ref="H29:N29"/>
    <mergeCell ref="C33:D33"/>
    <mergeCell ref="F33:H33"/>
    <mergeCell ref="L33:N33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C19:D19"/>
    <mergeCell ref="F19:H19"/>
    <mergeCell ref="A20:A21"/>
    <mergeCell ref="B20:B21"/>
    <mergeCell ref="C20:C21"/>
    <mergeCell ref="D20:F21"/>
    <mergeCell ref="G20:G21"/>
    <mergeCell ref="H20:O21"/>
    <mergeCell ref="C18:D18"/>
    <mergeCell ref="F18:H18"/>
    <mergeCell ref="D16:F16"/>
    <mergeCell ref="H16:N16"/>
    <mergeCell ref="D17:F17"/>
    <mergeCell ref="H17:N17"/>
    <mergeCell ref="A14:A15"/>
    <mergeCell ref="B14:B15"/>
    <mergeCell ref="C14:C15"/>
    <mergeCell ref="D14:F15"/>
    <mergeCell ref="G14:G15"/>
    <mergeCell ref="H14:O15"/>
    <mergeCell ref="C12:D12"/>
    <mergeCell ref="F12:H12"/>
    <mergeCell ref="C13:D13"/>
    <mergeCell ref="F13:H13"/>
    <mergeCell ref="D10:F10"/>
    <mergeCell ref="H10:N10"/>
    <mergeCell ref="D11:F11"/>
    <mergeCell ref="H11:N11"/>
    <mergeCell ref="C7:D7"/>
    <mergeCell ref="F7:H7"/>
    <mergeCell ref="H8:O9"/>
    <mergeCell ref="A8:A9"/>
    <mergeCell ref="B8:B9"/>
    <mergeCell ref="C8:C9"/>
    <mergeCell ref="D8:F9"/>
    <mergeCell ref="G8:G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5D6C3-EC65-437D-AFD5-E007FCE9DC78}">
  <dimension ref="A1:XFC42"/>
  <sheetViews>
    <sheetView topLeftCell="A15" workbookViewId="0">
      <selection activeCell="A15"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181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4" t="s">
        <v>183</v>
      </c>
      <c r="E4" s="74"/>
      <c r="F4" s="74"/>
      <c r="G4" s="2" t="s">
        <v>11</v>
      </c>
      <c r="H4" s="160" t="s">
        <v>50</v>
      </c>
      <c r="I4" s="160"/>
      <c r="J4" s="160"/>
      <c r="K4" s="160"/>
      <c r="L4" s="160"/>
      <c r="M4" s="160"/>
      <c r="N4" s="160"/>
      <c r="O4" s="3">
        <f>7468.79+6110.82</f>
        <v>13579.61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74" t="s">
        <v>184</v>
      </c>
      <c r="E5" s="74"/>
      <c r="F5" s="74"/>
      <c r="G5" s="2" t="s">
        <v>11</v>
      </c>
      <c r="H5" s="160" t="s">
        <v>50</v>
      </c>
      <c r="I5" s="160"/>
      <c r="J5" s="160"/>
      <c r="K5" s="160"/>
      <c r="L5" s="160"/>
      <c r="M5" s="160"/>
      <c r="N5" s="160"/>
      <c r="O5" s="3">
        <f>4460.21+3649.27</f>
        <v>8109.48</v>
      </c>
      <c r="P5" s="41" t="s">
        <v>48</v>
      </c>
    </row>
    <row r="6" spans="1:16" s="42" customFormat="1" ht="12.75" customHeight="1" thickBot="1" x14ac:dyDescent="0.35">
      <c r="A6" s="1">
        <v>3</v>
      </c>
      <c r="B6" s="1" t="s">
        <v>10</v>
      </c>
      <c r="C6" s="1" t="s">
        <v>17</v>
      </c>
      <c r="D6" s="74" t="s">
        <v>186</v>
      </c>
      <c r="E6" s="74"/>
      <c r="F6" s="74"/>
      <c r="G6" s="2" t="s">
        <v>11</v>
      </c>
      <c r="H6" s="160" t="s">
        <v>96</v>
      </c>
      <c r="I6" s="160"/>
      <c r="J6" s="160"/>
      <c r="K6" s="160"/>
      <c r="L6" s="160"/>
      <c r="M6" s="160"/>
      <c r="N6" s="160"/>
      <c r="O6" s="3">
        <v>448</v>
      </c>
      <c r="P6" s="41" t="s">
        <v>48</v>
      </c>
    </row>
    <row r="7" spans="1:16" s="42" customFormat="1" ht="12.75" customHeight="1" thickBot="1" x14ac:dyDescent="0.35">
      <c r="A7" s="1">
        <v>4</v>
      </c>
      <c r="B7" s="1" t="s">
        <v>10</v>
      </c>
      <c r="C7" s="1" t="s">
        <v>23</v>
      </c>
      <c r="D7" s="74" t="s">
        <v>188</v>
      </c>
      <c r="E7" s="74"/>
      <c r="F7" s="74"/>
      <c r="G7" s="2" t="s">
        <v>11</v>
      </c>
      <c r="H7" s="160" t="s">
        <v>187</v>
      </c>
      <c r="I7" s="160"/>
      <c r="J7" s="160"/>
      <c r="K7" s="160"/>
      <c r="L7" s="160"/>
      <c r="M7" s="160"/>
      <c r="N7" s="160"/>
      <c r="O7" s="3">
        <v>24360</v>
      </c>
      <c r="P7" s="41" t="s">
        <v>48</v>
      </c>
    </row>
    <row r="8" spans="1:16" ht="12.75" customHeight="1" thickBot="1" x14ac:dyDescent="0.4">
      <c r="A8" s="4"/>
      <c r="B8" s="5"/>
      <c r="C8" s="76"/>
      <c r="D8" s="76"/>
      <c r="E8" s="5"/>
      <c r="F8" s="76"/>
      <c r="G8" s="76"/>
      <c r="H8" s="76"/>
      <c r="I8" s="5"/>
      <c r="J8" s="6"/>
      <c r="K8" s="6"/>
      <c r="L8" s="5"/>
      <c r="M8" s="5"/>
      <c r="N8" s="7"/>
      <c r="O8" s="8"/>
      <c r="P8" s="40"/>
    </row>
    <row r="9" spans="1:16" ht="12.75" customHeight="1" thickBot="1" x14ac:dyDescent="0.4">
      <c r="A9" s="5"/>
      <c r="B9" s="5"/>
      <c r="C9" s="77"/>
      <c r="D9" s="77"/>
      <c r="E9" s="5"/>
      <c r="F9" s="77"/>
      <c r="G9" s="77"/>
      <c r="H9" s="77"/>
      <c r="I9" s="5"/>
      <c r="J9" s="5"/>
      <c r="K9" s="5"/>
      <c r="L9" s="5"/>
      <c r="M9" s="5"/>
      <c r="N9" s="9" t="s">
        <v>6</v>
      </c>
      <c r="O9" s="10">
        <f>+SUM(O4:O8)</f>
        <v>46497.09</v>
      </c>
      <c r="P9" s="40"/>
    </row>
    <row r="10" spans="1:16" ht="12.75" customHeight="1" x14ac:dyDescent="0.35">
      <c r="A10" s="78" t="s">
        <v>7</v>
      </c>
      <c r="B10" s="78" t="s">
        <v>1</v>
      </c>
      <c r="C10" s="80" t="s">
        <v>2</v>
      </c>
      <c r="D10" s="82" t="s">
        <v>3</v>
      </c>
      <c r="E10" s="83"/>
      <c r="F10" s="84"/>
      <c r="G10" s="88" t="s">
        <v>4</v>
      </c>
      <c r="H10" s="90" t="s">
        <v>8</v>
      </c>
      <c r="I10" s="91"/>
      <c r="J10" s="91"/>
      <c r="K10" s="91"/>
      <c r="L10" s="91"/>
      <c r="M10" s="91"/>
      <c r="N10" s="91"/>
      <c r="O10" s="92"/>
      <c r="P10" s="40"/>
    </row>
    <row r="11" spans="1:16" ht="12.75" customHeight="1" thickBot="1" x14ac:dyDescent="0.4">
      <c r="A11" s="79"/>
      <c r="B11" s="79"/>
      <c r="C11" s="81"/>
      <c r="D11" s="85"/>
      <c r="E11" s="86"/>
      <c r="F11" s="87"/>
      <c r="G11" s="89"/>
      <c r="H11" s="93"/>
      <c r="I11" s="94"/>
      <c r="J11" s="94"/>
      <c r="K11" s="94"/>
      <c r="L11" s="94"/>
      <c r="M11" s="94"/>
      <c r="N11" s="94"/>
      <c r="O11" s="95"/>
      <c r="P11" s="40"/>
    </row>
    <row r="12" spans="1:16" s="42" customFormat="1" ht="12.75" customHeight="1" thickBot="1" x14ac:dyDescent="0.35">
      <c r="A12" s="11">
        <v>1</v>
      </c>
      <c r="B12" s="13" t="s">
        <v>10</v>
      </c>
      <c r="C12" s="12" t="s">
        <v>144</v>
      </c>
      <c r="D12" s="96" t="s">
        <v>185</v>
      </c>
      <c r="E12" s="96"/>
      <c r="F12" s="96"/>
      <c r="G12" s="13" t="s">
        <v>11</v>
      </c>
      <c r="H12" s="97" t="s">
        <v>96</v>
      </c>
      <c r="I12" s="97"/>
      <c r="J12" s="97"/>
      <c r="K12" s="97"/>
      <c r="L12" s="97"/>
      <c r="M12" s="97"/>
      <c r="N12" s="97"/>
      <c r="O12" s="14">
        <v>448</v>
      </c>
      <c r="P12" s="6" t="s">
        <v>48</v>
      </c>
    </row>
    <row r="13" spans="1:16" s="42" customFormat="1" ht="12.75" customHeight="1" thickBot="1" x14ac:dyDescent="0.35">
      <c r="A13" s="11">
        <v>2</v>
      </c>
      <c r="B13" s="13" t="s">
        <v>10</v>
      </c>
      <c r="C13" s="12" t="s">
        <v>45</v>
      </c>
      <c r="D13" s="96" t="s">
        <v>189</v>
      </c>
      <c r="E13" s="96"/>
      <c r="F13" s="96"/>
      <c r="G13" s="13" t="s">
        <v>11</v>
      </c>
      <c r="H13" s="97" t="s">
        <v>71</v>
      </c>
      <c r="I13" s="97"/>
      <c r="J13" s="97"/>
      <c r="K13" s="97"/>
      <c r="L13" s="97"/>
      <c r="M13" s="97"/>
      <c r="N13" s="97"/>
      <c r="O13" s="14">
        <v>881.6</v>
      </c>
      <c r="P13" s="6" t="s">
        <v>48</v>
      </c>
    </row>
    <row r="14" spans="1:16" s="42" customFormat="1" ht="12.75" customHeight="1" thickBot="1" x14ac:dyDescent="0.35">
      <c r="A14" s="11">
        <v>3</v>
      </c>
      <c r="B14" s="13" t="s">
        <v>10</v>
      </c>
      <c r="C14" s="12" t="s">
        <v>45</v>
      </c>
      <c r="D14" s="96" t="s">
        <v>191</v>
      </c>
      <c r="E14" s="96"/>
      <c r="F14" s="96"/>
      <c r="G14" s="13" t="s">
        <v>11</v>
      </c>
      <c r="H14" s="97" t="s">
        <v>190</v>
      </c>
      <c r="I14" s="97"/>
      <c r="J14" s="97"/>
      <c r="K14" s="97"/>
      <c r="L14" s="97"/>
      <c r="M14" s="97"/>
      <c r="N14" s="97"/>
      <c r="O14" s="14">
        <v>5800</v>
      </c>
      <c r="P14" s="6" t="s">
        <v>48</v>
      </c>
    </row>
    <row r="15" spans="1:16" s="42" customFormat="1" ht="12.75" customHeight="1" thickBot="1" x14ac:dyDescent="0.35">
      <c r="A15" s="11">
        <v>4</v>
      </c>
      <c r="B15" s="13" t="s">
        <v>10</v>
      </c>
      <c r="C15" s="12" t="s">
        <v>23</v>
      </c>
      <c r="D15" s="96" t="s">
        <v>193</v>
      </c>
      <c r="E15" s="96"/>
      <c r="F15" s="96"/>
      <c r="G15" s="13" t="s">
        <v>11</v>
      </c>
      <c r="H15" s="97" t="s">
        <v>25</v>
      </c>
      <c r="I15" s="97"/>
      <c r="J15" s="97"/>
      <c r="K15" s="97"/>
      <c r="L15" s="97"/>
      <c r="M15" s="97"/>
      <c r="N15" s="97"/>
      <c r="O15" s="14">
        <v>3575</v>
      </c>
      <c r="P15" s="6" t="s">
        <v>48</v>
      </c>
    </row>
    <row r="16" spans="1:16" s="42" customFormat="1" ht="12.75" customHeight="1" thickBot="1" x14ac:dyDescent="0.35">
      <c r="A16" s="11">
        <v>5</v>
      </c>
      <c r="B16" s="13" t="s">
        <v>10</v>
      </c>
      <c r="C16" s="12" t="s">
        <v>23</v>
      </c>
      <c r="D16" s="96" t="s">
        <v>192</v>
      </c>
      <c r="E16" s="96"/>
      <c r="F16" s="96"/>
      <c r="G16" s="13" t="s">
        <v>11</v>
      </c>
      <c r="H16" s="97" t="s">
        <v>25</v>
      </c>
      <c r="I16" s="97"/>
      <c r="J16" s="97"/>
      <c r="K16" s="97"/>
      <c r="L16" s="97"/>
      <c r="M16" s="97"/>
      <c r="N16" s="97"/>
      <c r="O16" s="14">
        <v>912</v>
      </c>
      <c r="P16" s="6" t="s">
        <v>48</v>
      </c>
    </row>
    <row r="17" spans="1:16383" ht="12.75" customHeight="1" thickBot="1" x14ac:dyDescent="0.4">
      <c r="A17" s="5"/>
      <c r="B17" s="5"/>
      <c r="C17" s="99"/>
      <c r="D17" s="99"/>
      <c r="E17" s="5"/>
      <c r="F17" s="99"/>
      <c r="G17" s="99"/>
      <c r="H17" s="99"/>
      <c r="I17" s="5"/>
      <c r="J17" s="6"/>
      <c r="K17" s="6"/>
      <c r="L17" s="15"/>
      <c r="M17" s="5"/>
      <c r="N17" s="16"/>
      <c r="O17" s="8"/>
      <c r="P17" s="40"/>
    </row>
    <row r="18" spans="1:16383" ht="12.75" customHeight="1" thickBot="1" x14ac:dyDescent="0.4">
      <c r="A18" s="5"/>
      <c r="B18" s="5"/>
      <c r="C18" s="77"/>
      <c r="D18" s="77"/>
      <c r="E18" s="5"/>
      <c r="F18" s="77"/>
      <c r="G18" s="77"/>
      <c r="H18" s="77"/>
      <c r="I18" s="5"/>
      <c r="J18" s="5"/>
      <c r="K18" s="5"/>
      <c r="L18" s="5"/>
      <c r="M18" s="5"/>
      <c r="N18" s="17" t="s">
        <v>6</v>
      </c>
      <c r="O18" s="18">
        <f>+SUM(O12:O17)</f>
        <v>11616.6</v>
      </c>
      <c r="P18" s="40"/>
    </row>
    <row r="19" spans="1:16383" ht="12.75" customHeight="1" x14ac:dyDescent="0.35">
      <c r="A19" s="100" t="s">
        <v>7</v>
      </c>
      <c r="B19" s="100" t="s">
        <v>1</v>
      </c>
      <c r="C19" s="102" t="s">
        <v>2</v>
      </c>
      <c r="D19" s="104" t="s">
        <v>3</v>
      </c>
      <c r="E19" s="105"/>
      <c r="F19" s="106"/>
      <c r="G19" s="110" t="s">
        <v>4</v>
      </c>
      <c r="H19" s="112" t="s">
        <v>9</v>
      </c>
      <c r="I19" s="113"/>
      <c r="J19" s="113"/>
      <c r="K19" s="113"/>
      <c r="L19" s="113"/>
      <c r="M19" s="113"/>
      <c r="N19" s="113"/>
      <c r="O19" s="114"/>
      <c r="P19" s="40"/>
    </row>
    <row r="20" spans="1:16383" ht="12.75" customHeight="1" thickBot="1" x14ac:dyDescent="0.4">
      <c r="A20" s="101"/>
      <c r="B20" s="101"/>
      <c r="C20" s="103"/>
      <c r="D20" s="107"/>
      <c r="E20" s="108"/>
      <c r="F20" s="109"/>
      <c r="G20" s="111"/>
      <c r="H20" s="115"/>
      <c r="I20" s="116"/>
      <c r="J20" s="116"/>
      <c r="K20" s="116"/>
      <c r="L20" s="116"/>
      <c r="M20" s="116"/>
      <c r="N20" s="116"/>
      <c r="O20" s="117"/>
      <c r="P20" s="40"/>
    </row>
    <row r="21" spans="1:16383" s="42" customFormat="1" ht="12.75" customHeight="1" thickBot="1" x14ac:dyDescent="0.35">
      <c r="A21" s="19">
        <v>1</v>
      </c>
      <c r="B21" s="19" t="s">
        <v>10</v>
      </c>
      <c r="C21" s="19" t="s">
        <v>17</v>
      </c>
      <c r="D21" s="118" t="s">
        <v>182</v>
      </c>
      <c r="E21" s="118"/>
      <c r="F21" s="118"/>
      <c r="G21" s="19" t="s">
        <v>11</v>
      </c>
      <c r="H21" s="118" t="s">
        <v>50</v>
      </c>
      <c r="I21" s="118"/>
      <c r="J21" s="118"/>
      <c r="K21" s="118"/>
      <c r="L21" s="118"/>
      <c r="M21" s="118"/>
      <c r="N21" s="118"/>
      <c r="O21" s="20">
        <v>20262.82</v>
      </c>
      <c r="P21" s="43" t="s">
        <v>48</v>
      </c>
      <c r="Q21" s="44"/>
    </row>
    <row r="22" spans="1:16383" s="42" customFormat="1" ht="12.75" customHeight="1" thickBot="1" x14ac:dyDescent="0.35">
      <c r="A22" s="19">
        <v>2</v>
      </c>
      <c r="B22" s="19"/>
      <c r="C22" s="19"/>
      <c r="D22" s="118"/>
      <c r="E22" s="118"/>
      <c r="F22" s="118"/>
      <c r="G22" s="19"/>
      <c r="H22" s="118"/>
      <c r="I22" s="118"/>
      <c r="J22" s="118"/>
      <c r="K22" s="118"/>
      <c r="L22" s="118"/>
      <c r="M22" s="118"/>
      <c r="N22" s="118"/>
      <c r="O22" s="20"/>
      <c r="P22" s="43"/>
      <c r="Q22" s="44"/>
    </row>
    <row r="23" spans="1:16383" ht="12.75" customHeight="1" thickBot="1" x14ac:dyDescent="0.4">
      <c r="A23" s="5"/>
      <c r="B23" s="5"/>
      <c r="C23" s="76"/>
      <c r="D23" s="76"/>
      <c r="E23" s="5"/>
      <c r="F23" s="76"/>
      <c r="G23" s="76"/>
      <c r="H23" s="99"/>
      <c r="I23" s="5"/>
      <c r="J23" s="6"/>
      <c r="K23" s="6"/>
      <c r="L23" s="5"/>
      <c r="M23" s="5"/>
      <c r="N23" s="21"/>
      <c r="O23" s="8"/>
      <c r="P23" s="40"/>
    </row>
    <row r="24" spans="1:16383" ht="12.75" customHeight="1" thickBot="1" x14ac:dyDescent="0.4">
      <c r="A24" s="5"/>
      <c r="B24" s="5"/>
      <c r="C24" s="99"/>
      <c r="D24" s="99"/>
      <c r="E24" s="5"/>
      <c r="F24" s="99"/>
      <c r="G24" s="99"/>
      <c r="H24" s="99"/>
      <c r="I24" s="5"/>
      <c r="J24" s="5"/>
      <c r="K24" s="5"/>
      <c r="L24" s="5"/>
      <c r="M24" s="5"/>
      <c r="N24" s="22" t="s">
        <v>6</v>
      </c>
      <c r="O24" s="23">
        <f>+SUM(O21:O23)</f>
        <v>20262.82</v>
      </c>
    </row>
    <row r="25" spans="1:16383" ht="12.75" hidden="1" customHeight="1" x14ac:dyDescent="0.35">
      <c r="A25" s="119" t="s">
        <v>7</v>
      </c>
      <c r="B25" s="119" t="s">
        <v>84</v>
      </c>
      <c r="C25" s="121" t="s">
        <v>2</v>
      </c>
      <c r="D25" s="123" t="s">
        <v>3</v>
      </c>
      <c r="E25" s="124"/>
      <c r="F25" s="125"/>
      <c r="G25" s="129" t="s">
        <v>4</v>
      </c>
      <c r="H25" s="131" t="s">
        <v>13</v>
      </c>
      <c r="I25" s="132"/>
      <c r="J25" s="132"/>
      <c r="K25" s="132"/>
      <c r="L25" s="132"/>
      <c r="M25" s="132"/>
      <c r="N25" s="132"/>
      <c r="O25" s="133"/>
      <c r="P25" s="40"/>
    </row>
    <row r="26" spans="1:16383" ht="12.75" hidden="1" customHeight="1" thickBot="1" x14ac:dyDescent="0.4">
      <c r="A26" s="120"/>
      <c r="B26" s="120"/>
      <c r="C26" s="122"/>
      <c r="D26" s="126"/>
      <c r="E26" s="127"/>
      <c r="F26" s="128"/>
      <c r="G26" s="130"/>
      <c r="H26" s="134"/>
      <c r="I26" s="135"/>
      <c r="J26" s="135"/>
      <c r="K26" s="135"/>
      <c r="L26" s="135"/>
      <c r="M26" s="135"/>
      <c r="N26" s="135"/>
      <c r="O26" s="136"/>
      <c r="P26" s="40"/>
    </row>
    <row r="27" spans="1:16383" ht="12.75" hidden="1" customHeight="1" thickBot="1" x14ac:dyDescent="0.4">
      <c r="A27" s="26">
        <v>1</v>
      </c>
      <c r="B27" s="26"/>
      <c r="C27" s="27"/>
      <c r="D27" s="137"/>
      <c r="E27" s="137"/>
      <c r="F27" s="137"/>
      <c r="G27" s="28"/>
      <c r="H27" s="138"/>
      <c r="I27" s="138"/>
      <c r="J27" s="138"/>
      <c r="K27" s="138"/>
      <c r="L27" s="138"/>
      <c r="M27" s="138"/>
      <c r="N27" s="138"/>
      <c r="O27" s="3"/>
      <c r="P27" s="46"/>
      <c r="Q27" s="47"/>
    </row>
    <row r="28" spans="1:16383" ht="12.75" hidden="1" customHeight="1" thickBot="1" x14ac:dyDescent="0.4">
      <c r="A28" s="26">
        <v>2</v>
      </c>
      <c r="B28" s="26"/>
      <c r="C28" s="27"/>
      <c r="D28" s="137"/>
      <c r="E28" s="137"/>
      <c r="F28" s="137"/>
      <c r="G28" s="28"/>
      <c r="H28" s="138"/>
      <c r="I28" s="138"/>
      <c r="J28" s="138"/>
      <c r="K28" s="138"/>
      <c r="L28" s="138"/>
      <c r="M28" s="138"/>
      <c r="N28" s="138"/>
      <c r="O28" s="3"/>
      <c r="P28" s="46"/>
      <c r="Q28" s="47"/>
    </row>
    <row r="29" spans="1:16383" ht="12.75" hidden="1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29"/>
      <c r="O29" s="8"/>
    </row>
    <row r="30" spans="1:16383" ht="12.75" hidden="1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0" t="s">
        <v>6</v>
      </c>
      <c r="O30" s="31">
        <f>+SUM(O27:O29)</f>
        <v>0</v>
      </c>
    </row>
    <row r="31" spans="1:16383" x14ac:dyDescent="0.35">
      <c r="A31" s="139" t="s">
        <v>7</v>
      </c>
      <c r="B31" s="139" t="s">
        <v>1</v>
      </c>
      <c r="C31" s="141" t="s">
        <v>2</v>
      </c>
      <c r="D31" s="143" t="s">
        <v>3</v>
      </c>
      <c r="E31" s="144"/>
      <c r="F31" s="145"/>
      <c r="G31" s="149" t="s">
        <v>4</v>
      </c>
      <c r="H31" s="151" t="s">
        <v>14</v>
      </c>
      <c r="I31" s="152"/>
      <c r="J31" s="152"/>
      <c r="K31" s="152"/>
      <c r="L31" s="152"/>
      <c r="M31" s="152"/>
      <c r="N31" s="152"/>
      <c r="O31" s="153"/>
    </row>
    <row r="32" spans="1:16383" ht="15" thickBot="1" x14ac:dyDescent="0.4">
      <c r="A32" s="140"/>
      <c r="B32" s="140"/>
      <c r="C32" s="142"/>
      <c r="D32" s="146"/>
      <c r="E32" s="147"/>
      <c r="F32" s="148"/>
      <c r="G32" s="150"/>
      <c r="H32" s="154"/>
      <c r="I32" s="155"/>
      <c r="J32" s="155"/>
      <c r="K32" s="155"/>
      <c r="L32" s="155"/>
      <c r="M32" s="155"/>
      <c r="N32" s="155"/>
      <c r="O32" s="156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spans="1:15" ht="15" thickBot="1" x14ac:dyDescent="0.4">
      <c r="A33" s="32">
        <v>1</v>
      </c>
      <c r="B33" s="32" t="s">
        <v>10</v>
      </c>
      <c r="C33" s="33" t="s">
        <v>196</v>
      </c>
      <c r="D33" s="157" t="s">
        <v>195</v>
      </c>
      <c r="E33" s="157"/>
      <c r="F33" s="157"/>
      <c r="G33" s="34" t="s">
        <v>11</v>
      </c>
      <c r="H33" s="158" t="s">
        <v>194</v>
      </c>
      <c r="I33" s="158"/>
      <c r="J33" s="158"/>
      <c r="K33" s="158"/>
      <c r="L33" s="158"/>
      <c r="M33" s="158"/>
      <c r="N33" s="158"/>
      <c r="O33" s="14">
        <f>500+500+500+500+500</f>
        <v>2500</v>
      </c>
    </row>
    <row r="34" spans="1:15" ht="15" thickBot="1" x14ac:dyDescent="0.4">
      <c r="A34" s="32">
        <v>2</v>
      </c>
      <c r="B34" s="32"/>
      <c r="C34" s="33"/>
      <c r="D34" s="157"/>
      <c r="E34" s="157"/>
      <c r="F34" s="157"/>
      <c r="G34" s="34"/>
      <c r="H34" s="158"/>
      <c r="I34" s="158"/>
      <c r="J34" s="158"/>
      <c r="K34" s="158"/>
      <c r="L34" s="158"/>
      <c r="M34" s="158"/>
      <c r="N34" s="158"/>
      <c r="O34" s="14"/>
    </row>
    <row r="35" spans="1:15" ht="15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5"/>
      <c r="O35" s="8"/>
    </row>
    <row r="36" spans="1:15" ht="15" thickBot="1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36" t="s">
        <v>6</v>
      </c>
      <c r="O36" s="37">
        <f>+SUM(O33:O35)</f>
        <v>2500</v>
      </c>
    </row>
    <row r="37" spans="1:15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38"/>
    </row>
    <row r="38" spans="1:15" ht="15.5" x14ac:dyDescent="0.35">
      <c r="A38" s="5"/>
      <c r="B38" s="5"/>
      <c r="C38" s="99"/>
      <c r="D38" s="99"/>
      <c r="E38" s="5"/>
      <c r="F38" s="99"/>
      <c r="G38" s="99"/>
      <c r="H38" s="99"/>
      <c r="I38" s="5"/>
      <c r="J38" s="5"/>
      <c r="K38" s="5"/>
      <c r="L38" s="159" t="s">
        <v>15</v>
      </c>
      <c r="M38" s="159"/>
      <c r="N38" s="159"/>
      <c r="O38" s="39">
        <f>+O24+O18+O9+O30+O36</f>
        <v>80876.509999999995</v>
      </c>
    </row>
    <row r="41" spans="1:15" x14ac:dyDescent="0.35">
      <c r="O41" s="48"/>
    </row>
    <row r="42" spans="1:15" x14ac:dyDescent="0.35">
      <c r="O42" s="48"/>
    </row>
  </sheetData>
  <mergeCells count="76">
    <mergeCell ref="C24:D24"/>
    <mergeCell ref="F24:H24"/>
    <mergeCell ref="H25:O26"/>
    <mergeCell ref="D21:F21"/>
    <mergeCell ref="H21:N21"/>
    <mergeCell ref="D22:F22"/>
    <mergeCell ref="H22:N22"/>
    <mergeCell ref="C23:D23"/>
    <mergeCell ref="F23:H23"/>
    <mergeCell ref="D33:F33"/>
    <mergeCell ref="H33:N33"/>
    <mergeCell ref="D27:F27"/>
    <mergeCell ref="H27:N27"/>
    <mergeCell ref="D28:F28"/>
    <mergeCell ref="H28:N28"/>
    <mergeCell ref="H31:O32"/>
    <mergeCell ref="D34:F34"/>
    <mergeCell ref="H34:N34"/>
    <mergeCell ref="C38:D38"/>
    <mergeCell ref="F38:H38"/>
    <mergeCell ref="L38:N38"/>
    <mergeCell ref="A31:A32"/>
    <mergeCell ref="B31:B32"/>
    <mergeCell ref="C31:C32"/>
    <mergeCell ref="D31:F32"/>
    <mergeCell ref="G31:G32"/>
    <mergeCell ref="A25:A26"/>
    <mergeCell ref="B25:B26"/>
    <mergeCell ref="C25:C26"/>
    <mergeCell ref="D25:F26"/>
    <mergeCell ref="G25:G26"/>
    <mergeCell ref="C18:D18"/>
    <mergeCell ref="F18:H18"/>
    <mergeCell ref="H19:O20"/>
    <mergeCell ref="A19:A20"/>
    <mergeCell ref="B19:B20"/>
    <mergeCell ref="C19:C20"/>
    <mergeCell ref="D19:F20"/>
    <mergeCell ref="G19:G20"/>
    <mergeCell ref="D12:F12"/>
    <mergeCell ref="H12:N12"/>
    <mergeCell ref="D13:F13"/>
    <mergeCell ref="H13:N13"/>
    <mergeCell ref="C17:D17"/>
    <mergeCell ref="F17:H17"/>
    <mergeCell ref="D14:F14"/>
    <mergeCell ref="H14:N14"/>
    <mergeCell ref="D15:F15"/>
    <mergeCell ref="H15:N15"/>
    <mergeCell ref="D16:F16"/>
    <mergeCell ref="H16:N16"/>
    <mergeCell ref="C9:D9"/>
    <mergeCell ref="F9:H9"/>
    <mergeCell ref="A10:A11"/>
    <mergeCell ref="B10:B11"/>
    <mergeCell ref="C10:C11"/>
    <mergeCell ref="D10:F11"/>
    <mergeCell ref="G10:G11"/>
    <mergeCell ref="H10:O11"/>
    <mergeCell ref="D4:F4"/>
    <mergeCell ref="H4:N4"/>
    <mergeCell ref="D5:F5"/>
    <mergeCell ref="H5:N5"/>
    <mergeCell ref="C8:D8"/>
    <mergeCell ref="F8:H8"/>
    <mergeCell ref="D6:F6"/>
    <mergeCell ref="H6:N6"/>
    <mergeCell ref="D7:F7"/>
    <mergeCell ref="H7:N7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8CF5A-0848-43E5-B385-27165FB56813}">
  <dimension ref="A1:XFC37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197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4" t="s">
        <v>199</v>
      </c>
      <c r="E4" s="74"/>
      <c r="F4" s="74"/>
      <c r="G4" s="2" t="s">
        <v>11</v>
      </c>
      <c r="H4" s="160" t="s">
        <v>198</v>
      </c>
      <c r="I4" s="160"/>
      <c r="J4" s="160"/>
      <c r="K4" s="160"/>
      <c r="L4" s="160"/>
      <c r="M4" s="160"/>
      <c r="N4" s="160"/>
      <c r="O4" s="20">
        <v>3309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3309</v>
      </c>
      <c r="P7" s="40"/>
    </row>
    <row r="8" spans="1:17" ht="12.75" hidden="1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hidden="1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hidden="1" customHeight="1" thickBot="1" x14ac:dyDescent="0.35">
      <c r="A10" s="11">
        <v>1</v>
      </c>
      <c r="B10" s="13"/>
      <c r="C10" s="12"/>
      <c r="D10" s="96"/>
      <c r="E10" s="96"/>
      <c r="F10" s="96"/>
      <c r="G10" s="13"/>
      <c r="H10" s="97"/>
      <c r="I10" s="97"/>
      <c r="J10" s="97"/>
      <c r="K10" s="97"/>
      <c r="L10" s="97"/>
      <c r="M10" s="97"/>
      <c r="N10" s="97"/>
      <c r="O10" s="14"/>
      <c r="P10" s="6"/>
    </row>
    <row r="11" spans="1:17" s="42" customFormat="1" ht="12.75" hidden="1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hidden="1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hidden="1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199</v>
      </c>
      <c r="E16" s="118"/>
      <c r="F16" s="118"/>
      <c r="G16" s="19" t="s">
        <v>11</v>
      </c>
      <c r="H16" s="118" t="s">
        <v>198</v>
      </c>
      <c r="I16" s="118"/>
      <c r="J16" s="118"/>
      <c r="K16" s="118"/>
      <c r="L16" s="118"/>
      <c r="M16" s="118"/>
      <c r="N16" s="118"/>
      <c r="O16" s="20">
        <v>7068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45</v>
      </c>
      <c r="D17" s="118" t="s">
        <v>200</v>
      </c>
      <c r="E17" s="118"/>
      <c r="F17" s="118"/>
      <c r="G17" s="19" t="s">
        <v>11</v>
      </c>
      <c r="H17" s="118" t="s">
        <v>43</v>
      </c>
      <c r="I17" s="118"/>
      <c r="J17" s="118"/>
      <c r="K17" s="118"/>
      <c r="L17" s="118"/>
      <c r="M17" s="118"/>
      <c r="N17" s="118"/>
      <c r="O17" s="20">
        <v>6673.74</v>
      </c>
      <c r="P17" s="43" t="s">
        <v>48</v>
      </c>
      <c r="Q17" s="44"/>
    </row>
    <row r="18" spans="1:16383" ht="12.75" customHeight="1" thickBot="1" x14ac:dyDescent="0.4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0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13741.74</v>
      </c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  <c r="P20" s="40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6"/>
      <c r="Q22" s="47"/>
    </row>
    <row r="23" spans="1:16383" ht="12.75" hidden="1" customHeight="1" thickBot="1" x14ac:dyDescent="0.4">
      <c r="A23" s="26">
        <v>2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idden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" hidden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</row>
    <row r="28" spans="1:16383" ht="15" hidden="1" thickBot="1" x14ac:dyDescent="0.4">
      <c r="A28" s="32">
        <v>1</v>
      </c>
      <c r="B28" s="32"/>
      <c r="C28" s="33"/>
      <c r="D28" s="157"/>
      <c r="E28" s="157"/>
      <c r="F28" s="157"/>
      <c r="G28" s="34"/>
      <c r="H28" s="158"/>
      <c r="I28" s="158"/>
      <c r="J28" s="158"/>
      <c r="K28" s="158"/>
      <c r="L28" s="158"/>
      <c r="M28" s="158"/>
      <c r="N28" s="158"/>
      <c r="O28" s="14"/>
    </row>
    <row r="29" spans="1:16383" ht="15" hidden="1" thickBot="1" x14ac:dyDescent="0.4">
      <c r="A29" s="32">
        <v>2</v>
      </c>
      <c r="B29" s="32"/>
      <c r="C29" s="33"/>
      <c r="D29" s="157"/>
      <c r="E29" s="157"/>
      <c r="F29" s="157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t="15" hidden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" hidden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0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17050.739999999998</v>
      </c>
    </row>
    <row r="36" spans="1:15" x14ac:dyDescent="0.35">
      <c r="O36" s="48"/>
    </row>
    <row r="37" spans="1:15" x14ac:dyDescent="0.35">
      <c r="O37" s="48"/>
    </row>
  </sheetData>
  <mergeCells count="66"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  <mergeCell ref="H8:O9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C12:D12"/>
    <mergeCell ref="F12:H12"/>
    <mergeCell ref="D10:F10"/>
    <mergeCell ref="H10:N10"/>
    <mergeCell ref="D11:F11"/>
    <mergeCell ref="H11:N11"/>
    <mergeCell ref="C13:D13"/>
    <mergeCell ref="F13:H13"/>
    <mergeCell ref="A14:A15"/>
    <mergeCell ref="B14:B15"/>
    <mergeCell ref="C14:C15"/>
    <mergeCell ref="D14:F15"/>
    <mergeCell ref="G14:G15"/>
    <mergeCell ref="H14:O15"/>
    <mergeCell ref="D16:F16"/>
    <mergeCell ref="H16:N16"/>
    <mergeCell ref="D17:F17"/>
    <mergeCell ref="H17:N17"/>
    <mergeCell ref="C18:D18"/>
    <mergeCell ref="F18:H18"/>
    <mergeCell ref="C19:D19"/>
    <mergeCell ref="F19:H19"/>
    <mergeCell ref="A20:A21"/>
    <mergeCell ref="B20:B21"/>
    <mergeCell ref="C20:C21"/>
    <mergeCell ref="D20:F21"/>
    <mergeCell ref="G20:G21"/>
    <mergeCell ref="H20:O21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D28:F28"/>
    <mergeCell ref="H28:N28"/>
    <mergeCell ref="D29:F29"/>
    <mergeCell ref="H29:N29"/>
    <mergeCell ref="C33:D33"/>
    <mergeCell ref="F33:H33"/>
    <mergeCell ref="L33:N3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E45E6-9526-4E8E-9C08-B43EA31B0A87}">
  <dimension ref="A1:XFC37"/>
  <sheetViews>
    <sheetView workbookViewId="0">
      <selection sqref="A1:O1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201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4" t="s">
        <v>99</v>
      </c>
      <c r="E4" s="74"/>
      <c r="F4" s="74"/>
      <c r="G4" s="2" t="s">
        <v>11</v>
      </c>
      <c r="H4" s="160" t="s">
        <v>60</v>
      </c>
      <c r="I4" s="160"/>
      <c r="J4" s="160"/>
      <c r="K4" s="160"/>
      <c r="L4" s="160"/>
      <c r="M4" s="160"/>
      <c r="N4" s="160"/>
      <c r="O4" s="20">
        <v>2088</v>
      </c>
      <c r="P4" s="41" t="s">
        <v>48</v>
      </c>
    </row>
    <row r="5" spans="1:17" s="42" customFormat="1" ht="12.75" customHeight="1" thickBot="1" x14ac:dyDescent="0.35">
      <c r="A5" s="1">
        <v>2</v>
      </c>
      <c r="B5" s="1" t="s">
        <v>10</v>
      </c>
      <c r="C5" s="1" t="s">
        <v>17</v>
      </c>
      <c r="D5" s="74" t="s">
        <v>99</v>
      </c>
      <c r="E5" s="74"/>
      <c r="F5" s="74"/>
      <c r="G5" s="2" t="s">
        <v>11</v>
      </c>
      <c r="H5" s="160" t="s">
        <v>60</v>
      </c>
      <c r="I5" s="160"/>
      <c r="J5" s="160"/>
      <c r="K5" s="160"/>
      <c r="L5" s="160"/>
      <c r="M5" s="160"/>
      <c r="N5" s="160"/>
      <c r="O5" s="3">
        <v>3762.01</v>
      </c>
      <c r="P5" s="41" t="s">
        <v>48</v>
      </c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5850.01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36</v>
      </c>
      <c r="D10" s="96" t="s">
        <v>202</v>
      </c>
      <c r="E10" s="96"/>
      <c r="F10" s="96"/>
      <c r="G10" s="13" t="s">
        <v>11</v>
      </c>
      <c r="H10" s="97" t="s">
        <v>62</v>
      </c>
      <c r="I10" s="97"/>
      <c r="J10" s="97"/>
      <c r="K10" s="97"/>
      <c r="L10" s="97"/>
      <c r="M10" s="97"/>
      <c r="N10" s="97"/>
      <c r="O10" s="14">
        <v>1140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1140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23</v>
      </c>
      <c r="D16" s="118" t="s">
        <v>32</v>
      </c>
      <c r="E16" s="118"/>
      <c r="F16" s="118"/>
      <c r="G16" s="19" t="s">
        <v>11</v>
      </c>
      <c r="H16" s="118" t="s">
        <v>25</v>
      </c>
      <c r="I16" s="118"/>
      <c r="J16" s="118"/>
      <c r="K16" s="118"/>
      <c r="L16" s="118"/>
      <c r="M16" s="118"/>
      <c r="N16" s="118"/>
      <c r="O16" s="20">
        <v>1978.17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/>
      <c r="C17" s="19"/>
      <c r="D17" s="118"/>
      <c r="E17" s="118"/>
      <c r="F17" s="118"/>
      <c r="G17" s="19"/>
      <c r="H17" s="118"/>
      <c r="I17" s="118"/>
      <c r="J17" s="118"/>
      <c r="K17" s="118"/>
      <c r="L17" s="118"/>
      <c r="M17" s="118"/>
      <c r="N17" s="118"/>
      <c r="O17" s="20"/>
      <c r="P17" s="43"/>
      <c r="Q17" s="44"/>
    </row>
    <row r="18" spans="1:16383" ht="12.75" customHeight="1" thickBot="1" x14ac:dyDescent="0.4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0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1978.17</v>
      </c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  <c r="P20" s="40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6"/>
      <c r="Q22" s="47"/>
    </row>
    <row r="23" spans="1:16383" ht="12.75" hidden="1" customHeight="1" thickBot="1" x14ac:dyDescent="0.4">
      <c r="A23" s="26">
        <v>2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idden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" hidden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</row>
    <row r="28" spans="1:16383" ht="15" hidden="1" thickBot="1" x14ac:dyDescent="0.4">
      <c r="A28" s="32">
        <v>1</v>
      </c>
      <c r="B28" s="32"/>
      <c r="C28" s="33"/>
      <c r="D28" s="157"/>
      <c r="E28" s="157"/>
      <c r="F28" s="157"/>
      <c r="G28" s="34"/>
      <c r="H28" s="158"/>
      <c r="I28" s="158"/>
      <c r="J28" s="158"/>
      <c r="K28" s="158"/>
      <c r="L28" s="158"/>
      <c r="M28" s="158"/>
      <c r="N28" s="158"/>
      <c r="O28" s="14"/>
    </row>
    <row r="29" spans="1:16383" ht="15" hidden="1" thickBot="1" x14ac:dyDescent="0.4">
      <c r="A29" s="32">
        <v>2</v>
      </c>
      <c r="B29" s="32"/>
      <c r="C29" s="33"/>
      <c r="D29" s="157"/>
      <c r="E29" s="157"/>
      <c r="F29" s="157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t="15" hidden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" hidden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0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8968.18</v>
      </c>
    </row>
    <row r="36" spans="1:15" x14ac:dyDescent="0.35">
      <c r="O36" s="48"/>
    </row>
    <row r="37" spans="1:15" x14ac:dyDescent="0.35">
      <c r="O37" s="48"/>
    </row>
  </sheetData>
  <mergeCells count="66">
    <mergeCell ref="D28:F28"/>
    <mergeCell ref="H28:N28"/>
    <mergeCell ref="D29:F29"/>
    <mergeCell ref="H29:N29"/>
    <mergeCell ref="C33:D33"/>
    <mergeCell ref="F33:H33"/>
    <mergeCell ref="L33:N33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C19:D19"/>
    <mergeCell ref="F19:H19"/>
    <mergeCell ref="A20:A21"/>
    <mergeCell ref="B20:B21"/>
    <mergeCell ref="C20:C21"/>
    <mergeCell ref="D20:F21"/>
    <mergeCell ref="G20:G21"/>
    <mergeCell ref="H20:O21"/>
    <mergeCell ref="D16:F16"/>
    <mergeCell ref="H16:N16"/>
    <mergeCell ref="D17:F17"/>
    <mergeCell ref="H17:N17"/>
    <mergeCell ref="C18:D18"/>
    <mergeCell ref="F18:H18"/>
    <mergeCell ref="C13:D13"/>
    <mergeCell ref="F13:H13"/>
    <mergeCell ref="A14:A15"/>
    <mergeCell ref="B14:B15"/>
    <mergeCell ref="C14:C15"/>
    <mergeCell ref="D14:F15"/>
    <mergeCell ref="G14:G15"/>
    <mergeCell ref="H14:O15"/>
    <mergeCell ref="D10:F10"/>
    <mergeCell ref="H10:N10"/>
    <mergeCell ref="D11:F11"/>
    <mergeCell ref="H11:N11"/>
    <mergeCell ref="C12:D12"/>
    <mergeCell ref="F12:H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F7127-5C93-4929-BFF1-B0B29D838675}">
  <dimension ref="A1:XFC38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203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27</v>
      </c>
      <c r="D4" s="74" t="s">
        <v>208</v>
      </c>
      <c r="E4" s="74"/>
      <c r="F4" s="74"/>
      <c r="G4" s="2" t="s">
        <v>11</v>
      </c>
      <c r="H4" s="160" t="s">
        <v>207</v>
      </c>
      <c r="I4" s="160"/>
      <c r="J4" s="160"/>
      <c r="K4" s="160"/>
      <c r="L4" s="160"/>
      <c r="M4" s="160"/>
      <c r="N4" s="160"/>
      <c r="O4" s="20">
        <v>5000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59</v>
      </c>
      <c r="D5" s="74" t="s">
        <v>211</v>
      </c>
      <c r="E5" s="74"/>
      <c r="F5" s="74"/>
      <c r="G5" s="2" t="s">
        <v>11</v>
      </c>
      <c r="H5" s="160" t="s">
        <v>93</v>
      </c>
      <c r="I5" s="160"/>
      <c r="J5" s="160"/>
      <c r="K5" s="160"/>
      <c r="L5" s="160"/>
      <c r="M5" s="160"/>
      <c r="N5" s="160"/>
      <c r="O5" s="3">
        <v>13812</v>
      </c>
      <c r="P5" s="41" t="s">
        <v>48</v>
      </c>
    </row>
    <row r="6" spans="1:16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18812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23</v>
      </c>
      <c r="D10" s="96" t="s">
        <v>204</v>
      </c>
      <c r="E10" s="96"/>
      <c r="F10" s="96"/>
      <c r="G10" s="13" t="s">
        <v>11</v>
      </c>
      <c r="H10" s="97" t="s">
        <v>25</v>
      </c>
      <c r="I10" s="97"/>
      <c r="J10" s="97"/>
      <c r="K10" s="97"/>
      <c r="L10" s="97"/>
      <c r="M10" s="97"/>
      <c r="N10" s="97"/>
      <c r="O10" s="14">
        <v>1160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17</v>
      </c>
      <c r="D11" s="96" t="s">
        <v>206</v>
      </c>
      <c r="E11" s="96"/>
      <c r="F11" s="96"/>
      <c r="G11" s="13" t="s">
        <v>11</v>
      </c>
      <c r="H11" s="97" t="s">
        <v>205</v>
      </c>
      <c r="I11" s="97"/>
      <c r="J11" s="97"/>
      <c r="K11" s="97"/>
      <c r="L11" s="97"/>
      <c r="M11" s="97"/>
      <c r="N11" s="97"/>
      <c r="O11" s="14">
        <v>464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144</v>
      </c>
      <c r="D12" s="96" t="s">
        <v>209</v>
      </c>
      <c r="E12" s="96"/>
      <c r="F12" s="96"/>
      <c r="G12" s="13" t="s">
        <v>11</v>
      </c>
      <c r="H12" s="97" t="s">
        <v>96</v>
      </c>
      <c r="I12" s="97"/>
      <c r="J12" s="97"/>
      <c r="K12" s="97"/>
      <c r="L12" s="97"/>
      <c r="M12" s="97"/>
      <c r="N12" s="97"/>
      <c r="O12" s="14">
        <v>481</v>
      </c>
      <c r="P12" s="6" t="s">
        <v>48</v>
      </c>
    </row>
    <row r="13" spans="1:16" ht="12.75" customHeight="1" thickBot="1" x14ac:dyDescent="0.4">
      <c r="A13" s="5"/>
      <c r="B13" s="5"/>
      <c r="C13" s="99"/>
      <c r="D13" s="99"/>
      <c r="E13" s="5"/>
      <c r="F13" s="99"/>
      <c r="G13" s="99"/>
      <c r="H13" s="99"/>
      <c r="I13" s="5"/>
      <c r="J13" s="6"/>
      <c r="K13" s="6"/>
      <c r="L13" s="15"/>
      <c r="M13" s="5"/>
      <c r="N13" s="16"/>
      <c r="O13" s="8"/>
      <c r="P13" s="40"/>
    </row>
    <row r="14" spans="1:16" ht="12.75" customHeight="1" thickBot="1" x14ac:dyDescent="0.4">
      <c r="A14" s="5"/>
      <c r="B14" s="5"/>
      <c r="C14" s="77"/>
      <c r="D14" s="77"/>
      <c r="E14" s="5"/>
      <c r="F14" s="77"/>
      <c r="G14" s="77"/>
      <c r="H14" s="77"/>
      <c r="I14" s="5"/>
      <c r="J14" s="5"/>
      <c r="K14" s="5"/>
      <c r="L14" s="5"/>
      <c r="M14" s="5"/>
      <c r="N14" s="17" t="s">
        <v>6</v>
      </c>
      <c r="O14" s="18">
        <f>+SUM(O10:O13)</f>
        <v>2105</v>
      </c>
      <c r="P14" s="40"/>
    </row>
    <row r="15" spans="1:16" ht="12.75" customHeight="1" x14ac:dyDescent="0.35">
      <c r="A15" s="100" t="s">
        <v>7</v>
      </c>
      <c r="B15" s="100" t="s">
        <v>1</v>
      </c>
      <c r="C15" s="102" t="s">
        <v>2</v>
      </c>
      <c r="D15" s="104" t="s">
        <v>3</v>
      </c>
      <c r="E15" s="105"/>
      <c r="F15" s="106"/>
      <c r="G15" s="110" t="s">
        <v>4</v>
      </c>
      <c r="H15" s="112" t="s">
        <v>9</v>
      </c>
      <c r="I15" s="113"/>
      <c r="J15" s="113"/>
      <c r="K15" s="113"/>
      <c r="L15" s="113"/>
      <c r="M15" s="113"/>
      <c r="N15" s="113"/>
      <c r="O15" s="114"/>
      <c r="P15" s="40"/>
    </row>
    <row r="16" spans="1:16" ht="12.75" customHeight="1" thickBot="1" x14ac:dyDescent="0.4">
      <c r="A16" s="101"/>
      <c r="B16" s="101"/>
      <c r="C16" s="103"/>
      <c r="D16" s="107"/>
      <c r="E16" s="108"/>
      <c r="F16" s="109"/>
      <c r="G16" s="111"/>
      <c r="H16" s="115"/>
      <c r="I16" s="116"/>
      <c r="J16" s="116"/>
      <c r="K16" s="116"/>
      <c r="L16" s="116"/>
      <c r="M16" s="116"/>
      <c r="N16" s="116"/>
      <c r="O16" s="117"/>
      <c r="P16" s="40"/>
    </row>
    <row r="17" spans="1:16383" s="42" customFormat="1" ht="12.75" customHeight="1" thickBot="1" x14ac:dyDescent="0.35">
      <c r="A17" s="19">
        <v>1</v>
      </c>
      <c r="B17" s="19" t="s">
        <v>10</v>
      </c>
      <c r="C17" s="19" t="s">
        <v>144</v>
      </c>
      <c r="D17" s="118" t="s">
        <v>210</v>
      </c>
      <c r="E17" s="118"/>
      <c r="F17" s="118"/>
      <c r="G17" s="19" t="s">
        <v>11</v>
      </c>
      <c r="H17" s="118" t="s">
        <v>96</v>
      </c>
      <c r="I17" s="118"/>
      <c r="J17" s="118"/>
      <c r="K17" s="118"/>
      <c r="L17" s="118"/>
      <c r="M17" s="118"/>
      <c r="N17" s="118"/>
      <c r="O17" s="20">
        <v>2500</v>
      </c>
      <c r="P17" s="43" t="s">
        <v>48</v>
      </c>
      <c r="Q17" s="44"/>
    </row>
    <row r="18" spans="1:16383" s="42" customFormat="1" ht="12.75" customHeight="1" thickBot="1" x14ac:dyDescent="0.35">
      <c r="A18" s="19">
        <v>2</v>
      </c>
      <c r="B18" s="19" t="s">
        <v>10</v>
      </c>
      <c r="C18" s="19" t="s">
        <v>144</v>
      </c>
      <c r="D18" s="118" t="s">
        <v>213</v>
      </c>
      <c r="E18" s="118"/>
      <c r="F18" s="118"/>
      <c r="G18" s="19" t="s">
        <v>11</v>
      </c>
      <c r="H18" s="118" t="s">
        <v>96</v>
      </c>
      <c r="I18" s="118"/>
      <c r="J18" s="118"/>
      <c r="K18" s="118"/>
      <c r="L18" s="118"/>
      <c r="M18" s="118"/>
      <c r="N18" s="118"/>
      <c r="O18" s="20">
        <f>91+140</f>
        <v>231</v>
      </c>
      <c r="P18" s="43" t="s">
        <v>48</v>
      </c>
      <c r="Q18" s="44"/>
    </row>
    <row r="19" spans="1:16383" ht="12.75" customHeight="1" thickBot="1" x14ac:dyDescent="0.4">
      <c r="A19" s="5"/>
      <c r="B19" s="5"/>
      <c r="C19" s="76"/>
      <c r="D19" s="76"/>
      <c r="E19" s="5"/>
      <c r="F19" s="76"/>
      <c r="G19" s="76"/>
      <c r="H19" s="99"/>
      <c r="I19" s="5"/>
      <c r="J19" s="6"/>
      <c r="K19" s="6"/>
      <c r="L19" s="5"/>
      <c r="M19" s="5"/>
      <c r="N19" s="21"/>
      <c r="O19" s="8"/>
      <c r="P19" s="40"/>
    </row>
    <row r="20" spans="1:16383" ht="12.75" customHeight="1" thickBot="1" x14ac:dyDescent="0.4">
      <c r="A20" s="5"/>
      <c r="B20" s="5"/>
      <c r="C20" s="99"/>
      <c r="D20" s="99"/>
      <c r="E20" s="5"/>
      <c r="F20" s="99"/>
      <c r="G20" s="99"/>
      <c r="H20" s="99"/>
      <c r="I20" s="5"/>
      <c r="J20" s="5"/>
      <c r="K20" s="5"/>
      <c r="L20" s="5"/>
      <c r="M20" s="5"/>
      <c r="N20" s="22" t="s">
        <v>6</v>
      </c>
      <c r="O20" s="23">
        <f>+SUM(O17:O19)</f>
        <v>2731</v>
      </c>
    </row>
    <row r="21" spans="1:16383" ht="12.75" hidden="1" customHeight="1" x14ac:dyDescent="0.35">
      <c r="A21" s="119" t="s">
        <v>7</v>
      </c>
      <c r="B21" s="119" t="s">
        <v>84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  <c r="P21" s="40"/>
    </row>
    <row r="22" spans="1:16383" ht="12.75" hidden="1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hidden="1" customHeight="1" thickBot="1" x14ac:dyDescent="0.4">
      <c r="A23" s="26">
        <v>1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26">
        <v>2</v>
      </c>
      <c r="B24" s="26"/>
      <c r="C24" s="27"/>
      <c r="D24" s="137"/>
      <c r="E24" s="137"/>
      <c r="F24" s="137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</row>
    <row r="26" spans="1:16383" ht="12.75" hidden="1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0</v>
      </c>
    </row>
    <row r="27" spans="1:16383" x14ac:dyDescent="0.35">
      <c r="A27" s="139" t="s">
        <v>7</v>
      </c>
      <c r="B27" s="139" t="s">
        <v>1</v>
      </c>
      <c r="C27" s="141" t="s">
        <v>2</v>
      </c>
      <c r="D27" s="143" t="s">
        <v>3</v>
      </c>
      <c r="E27" s="144"/>
      <c r="F27" s="145"/>
      <c r="G27" s="149" t="s">
        <v>4</v>
      </c>
      <c r="H27" s="151" t="s">
        <v>14</v>
      </c>
      <c r="I27" s="152"/>
      <c r="J27" s="152"/>
      <c r="K27" s="152"/>
      <c r="L27" s="152"/>
      <c r="M27" s="152"/>
      <c r="N27" s="152"/>
      <c r="O27" s="153"/>
    </row>
    <row r="28" spans="1:16383" ht="15" thickBot="1" x14ac:dyDescent="0.4">
      <c r="A28" s="140"/>
      <c r="B28" s="140"/>
      <c r="C28" s="142"/>
      <c r="D28" s="146"/>
      <c r="E28" s="147"/>
      <c r="F28" s="148"/>
      <c r="G28" s="150"/>
      <c r="H28" s="154"/>
      <c r="I28" s="155"/>
      <c r="J28" s="155"/>
      <c r="K28" s="155"/>
      <c r="L28" s="155"/>
      <c r="M28" s="155"/>
      <c r="N28" s="155"/>
      <c r="O28" s="15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" thickBot="1" x14ac:dyDescent="0.4">
      <c r="A29" s="32">
        <v>1</v>
      </c>
      <c r="B29" s="32" t="s">
        <v>10</v>
      </c>
      <c r="C29" s="33" t="s">
        <v>196</v>
      </c>
      <c r="D29" s="157" t="s">
        <v>212</v>
      </c>
      <c r="E29" s="157"/>
      <c r="F29" s="157"/>
      <c r="G29" s="34" t="s">
        <v>11</v>
      </c>
      <c r="H29" s="158" t="s">
        <v>194</v>
      </c>
      <c r="I29" s="158"/>
      <c r="J29" s="158"/>
      <c r="K29" s="158"/>
      <c r="L29" s="158"/>
      <c r="M29" s="158"/>
      <c r="N29" s="158"/>
      <c r="O29" s="14">
        <f>300+300+300</f>
        <v>900</v>
      </c>
    </row>
    <row r="30" spans="1:16383" ht="15" thickBot="1" x14ac:dyDescent="0.4">
      <c r="A30" s="32">
        <v>2</v>
      </c>
      <c r="B30" s="32"/>
      <c r="C30" s="33"/>
      <c r="D30" s="157"/>
      <c r="E30" s="157"/>
      <c r="F30" s="157"/>
      <c r="G30" s="34"/>
      <c r="H30" s="158"/>
      <c r="I30" s="158"/>
      <c r="J30" s="158"/>
      <c r="K30" s="158"/>
      <c r="L30" s="158"/>
      <c r="M30" s="158"/>
      <c r="N30" s="158"/>
      <c r="O30" s="14"/>
    </row>
    <row r="31" spans="1:16383" ht="15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5"/>
      <c r="O31" s="8"/>
    </row>
    <row r="32" spans="1:16383" ht="15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6" t="s">
        <v>6</v>
      </c>
      <c r="O32" s="37">
        <f>+SUM(O29:O31)</f>
        <v>900</v>
      </c>
    </row>
    <row r="33" spans="1:15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38"/>
    </row>
    <row r="34" spans="1:15" ht="15.5" x14ac:dyDescent="0.35">
      <c r="A34" s="5"/>
      <c r="B34" s="5"/>
      <c r="C34" s="99"/>
      <c r="D34" s="99"/>
      <c r="E34" s="5"/>
      <c r="F34" s="99"/>
      <c r="G34" s="99"/>
      <c r="H34" s="99"/>
      <c r="I34" s="5"/>
      <c r="J34" s="5"/>
      <c r="K34" s="5"/>
      <c r="L34" s="159" t="s">
        <v>15</v>
      </c>
      <c r="M34" s="159"/>
      <c r="N34" s="159"/>
      <c r="O34" s="39">
        <f>+O20+O14+O7+O26+O32</f>
        <v>24548</v>
      </c>
    </row>
    <row r="37" spans="1:15" x14ac:dyDescent="0.35">
      <c r="O37" s="48"/>
    </row>
    <row r="38" spans="1:15" x14ac:dyDescent="0.35">
      <c r="O38" s="48"/>
    </row>
  </sheetData>
  <mergeCells count="68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3:D13"/>
    <mergeCell ref="F13:H13"/>
    <mergeCell ref="D12:F12"/>
    <mergeCell ref="H12:N12"/>
    <mergeCell ref="C14:D14"/>
    <mergeCell ref="F14:H14"/>
    <mergeCell ref="A15:A16"/>
    <mergeCell ref="B15:B16"/>
    <mergeCell ref="C15:C16"/>
    <mergeCell ref="D15:F16"/>
    <mergeCell ref="G15:G16"/>
    <mergeCell ref="H15:O16"/>
    <mergeCell ref="D17:F17"/>
    <mergeCell ref="H17:N17"/>
    <mergeCell ref="D18:F18"/>
    <mergeCell ref="H18:N18"/>
    <mergeCell ref="C19:D19"/>
    <mergeCell ref="F19:H19"/>
    <mergeCell ref="C20:D20"/>
    <mergeCell ref="F20:H20"/>
    <mergeCell ref="A21:A22"/>
    <mergeCell ref="B21:B22"/>
    <mergeCell ref="C21:C22"/>
    <mergeCell ref="D21:F22"/>
    <mergeCell ref="G21:G22"/>
    <mergeCell ref="H21:O22"/>
    <mergeCell ref="D23:F23"/>
    <mergeCell ref="H23:N23"/>
    <mergeCell ref="D24:F24"/>
    <mergeCell ref="H24:N24"/>
    <mergeCell ref="A27:A28"/>
    <mergeCell ref="B27:B28"/>
    <mergeCell ref="C27:C28"/>
    <mergeCell ref="D27:F28"/>
    <mergeCell ref="G27:G28"/>
    <mergeCell ref="H27:O28"/>
    <mergeCell ref="D29:F29"/>
    <mergeCell ref="H29:N29"/>
    <mergeCell ref="D30:F30"/>
    <mergeCell ref="H30:N30"/>
    <mergeCell ref="C34:D34"/>
    <mergeCell ref="F34:H34"/>
    <mergeCell ref="L34:N3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6A31E-CFCD-41F2-A1EB-6C1BF1ACD264}">
  <dimension ref="A1:XFC39"/>
  <sheetViews>
    <sheetView workbookViewId="0">
      <selection activeCell="B2" sqref="B2:B3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9.81640625" bestFit="1" customWidth="1"/>
  </cols>
  <sheetData>
    <row r="1" spans="1:17" ht="19" thickBot="1" x14ac:dyDescent="0.4">
      <c r="A1" s="53" t="s">
        <v>33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/>
      <c r="C4" s="1"/>
      <c r="D4" s="74"/>
      <c r="E4" s="74"/>
      <c r="F4" s="74"/>
      <c r="G4" s="2"/>
      <c r="H4" s="75"/>
      <c r="I4" s="75"/>
      <c r="J4" s="75"/>
      <c r="K4" s="75"/>
      <c r="L4" s="75"/>
      <c r="M4" s="75"/>
      <c r="N4" s="75"/>
      <c r="O4" s="3"/>
      <c r="P4" s="41"/>
    </row>
    <row r="5" spans="1:17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75"/>
      <c r="I5" s="75"/>
      <c r="J5" s="75"/>
      <c r="K5" s="75"/>
      <c r="L5" s="75"/>
      <c r="M5" s="75"/>
      <c r="N5" s="75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/>
      <c r="C10" s="12"/>
      <c r="D10" s="96"/>
      <c r="E10" s="96"/>
      <c r="F10" s="96"/>
      <c r="G10" s="13"/>
      <c r="H10" s="97"/>
      <c r="I10" s="97"/>
      <c r="J10" s="97"/>
      <c r="K10" s="97"/>
      <c r="L10" s="97"/>
      <c r="M10" s="97"/>
      <c r="N10" s="97"/>
      <c r="O10" s="14"/>
      <c r="P10" s="6"/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8"/>
      <c r="I11" s="98"/>
      <c r="J11" s="98"/>
      <c r="K11" s="98"/>
      <c r="L11" s="98"/>
      <c r="M11" s="98"/>
      <c r="N11" s="98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36</v>
      </c>
      <c r="D16" s="118" t="s">
        <v>35</v>
      </c>
      <c r="E16" s="118"/>
      <c r="F16" s="118"/>
      <c r="G16" s="19" t="s">
        <v>11</v>
      </c>
      <c r="H16" s="118" t="s">
        <v>34</v>
      </c>
      <c r="I16" s="118"/>
      <c r="J16" s="118"/>
      <c r="K16" s="118"/>
      <c r="L16" s="118"/>
      <c r="M16" s="118"/>
      <c r="N16" s="118"/>
      <c r="O16" s="20">
        <v>15335.82</v>
      </c>
      <c r="P16" s="43"/>
      <c r="Q16" s="44"/>
    </row>
    <row r="17" spans="1:16383" s="42" customFormat="1" ht="12.75" customHeight="1" thickBot="1" x14ac:dyDescent="0.35">
      <c r="A17" s="19">
        <v>2</v>
      </c>
      <c r="B17" s="19"/>
      <c r="C17" s="19"/>
      <c r="D17" s="118"/>
      <c r="E17" s="118"/>
      <c r="F17" s="118"/>
      <c r="G17" s="19"/>
      <c r="H17" s="118"/>
      <c r="I17" s="118"/>
      <c r="J17" s="118"/>
      <c r="K17" s="118"/>
      <c r="L17" s="118"/>
      <c r="M17" s="118"/>
      <c r="N17" s="118"/>
      <c r="O17" s="20"/>
      <c r="P17" s="43"/>
      <c r="Q17" s="44"/>
    </row>
    <row r="18" spans="1:16383" ht="12.75" customHeight="1" thickBot="1" x14ac:dyDescent="0.4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0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15335.82</v>
      </c>
    </row>
    <row r="20" spans="1:16383" ht="12.75" customHeight="1" thickBot="1" x14ac:dyDescent="0.4">
      <c r="A20" s="5"/>
      <c r="B20" s="5"/>
      <c r="C20" s="5"/>
      <c r="D20" s="5"/>
      <c r="E20" s="5"/>
      <c r="F20" s="5"/>
      <c r="G20" s="5"/>
      <c r="H20" s="5"/>
      <c r="I20" s="5" t="s">
        <v>12</v>
      </c>
      <c r="J20" s="5"/>
      <c r="K20" s="5"/>
      <c r="L20" s="5"/>
      <c r="M20" s="5"/>
      <c r="N20" s="24"/>
      <c r="O20" s="25"/>
      <c r="T20" s="45"/>
    </row>
    <row r="21" spans="1:16383" ht="12.75" customHeight="1" x14ac:dyDescent="0.35">
      <c r="A21" s="119" t="s">
        <v>7</v>
      </c>
      <c r="B21" s="119" t="s">
        <v>1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  <c r="P21" s="40"/>
    </row>
    <row r="22" spans="1:16383" ht="12.75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customHeight="1" thickBot="1" x14ac:dyDescent="0.4">
      <c r="A23" s="26">
        <v>1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customHeight="1" thickBot="1" x14ac:dyDescent="0.4">
      <c r="A24" s="26">
        <v>2</v>
      </c>
      <c r="B24" s="26"/>
      <c r="C24" s="27"/>
      <c r="D24" s="137"/>
      <c r="E24" s="137"/>
      <c r="F24" s="137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</row>
    <row r="26" spans="1:16383" ht="12.75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0</v>
      </c>
    </row>
    <row r="27" spans="1:16383" ht="12.75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</row>
    <row r="28" spans="1:16383" x14ac:dyDescent="0.35">
      <c r="A28" s="139" t="s">
        <v>7</v>
      </c>
      <c r="B28" s="139" t="s">
        <v>1</v>
      </c>
      <c r="C28" s="141" t="s">
        <v>2</v>
      </c>
      <c r="D28" s="143" t="s">
        <v>3</v>
      </c>
      <c r="E28" s="144"/>
      <c r="F28" s="145"/>
      <c r="G28" s="149" t="s">
        <v>4</v>
      </c>
      <c r="H28" s="151" t="s">
        <v>14</v>
      </c>
      <c r="I28" s="152"/>
      <c r="J28" s="152"/>
      <c r="K28" s="152"/>
      <c r="L28" s="152"/>
      <c r="M28" s="152"/>
      <c r="N28" s="152"/>
      <c r="O28" s="153"/>
    </row>
    <row r="29" spans="1:16383" ht="15" thickBot="1" x14ac:dyDescent="0.4">
      <c r="A29" s="140"/>
      <c r="B29" s="140"/>
      <c r="C29" s="142"/>
      <c r="D29" s="146"/>
      <c r="E29" s="147"/>
      <c r="F29" s="148"/>
      <c r="G29" s="150"/>
      <c r="H29" s="154"/>
      <c r="I29" s="155"/>
      <c r="J29" s="155"/>
      <c r="K29" s="155"/>
      <c r="L29" s="155"/>
      <c r="M29" s="155"/>
      <c r="N29" s="155"/>
      <c r="O29" s="15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" thickBot="1" x14ac:dyDescent="0.4">
      <c r="A30" s="32">
        <v>1</v>
      </c>
      <c r="B30" s="32"/>
      <c r="C30" s="33"/>
      <c r="D30" s="157"/>
      <c r="E30" s="157"/>
      <c r="F30" s="157"/>
      <c r="G30" s="34"/>
      <c r="H30" s="158"/>
      <c r="I30" s="158"/>
      <c r="J30" s="158"/>
      <c r="K30" s="158"/>
      <c r="L30" s="158"/>
      <c r="M30" s="158"/>
      <c r="N30" s="158"/>
      <c r="O30" s="14"/>
    </row>
    <row r="31" spans="1:16383" ht="15" thickBot="1" x14ac:dyDescent="0.4">
      <c r="A31" s="32">
        <v>2</v>
      </c>
      <c r="B31" s="32"/>
      <c r="C31" s="33"/>
      <c r="D31" s="157"/>
      <c r="E31" s="157"/>
      <c r="F31" s="157"/>
      <c r="G31" s="34"/>
      <c r="H31" s="158"/>
      <c r="I31" s="158"/>
      <c r="J31" s="158"/>
      <c r="K31" s="158"/>
      <c r="L31" s="158"/>
      <c r="M31" s="158"/>
      <c r="N31" s="158"/>
      <c r="O31" s="3"/>
    </row>
    <row r="32" spans="1:16383" ht="15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5"/>
      <c r="O32" s="8"/>
    </row>
    <row r="33" spans="1:15" ht="15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6" t="s">
        <v>6</v>
      </c>
      <c r="O33" s="37">
        <f>+SUM(O30:O32)</f>
        <v>0</v>
      </c>
    </row>
    <row r="34" spans="1:15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38"/>
    </row>
    <row r="35" spans="1:15" ht="15.5" x14ac:dyDescent="0.35">
      <c r="A35" s="5"/>
      <c r="B35" s="5"/>
      <c r="C35" s="99"/>
      <c r="D35" s="99"/>
      <c r="E35" s="5"/>
      <c r="F35" s="99"/>
      <c r="G35" s="99"/>
      <c r="H35" s="99"/>
      <c r="I35" s="5"/>
      <c r="J35" s="5"/>
      <c r="K35" s="5"/>
      <c r="L35" s="159" t="s">
        <v>15</v>
      </c>
      <c r="M35" s="159"/>
      <c r="N35" s="159"/>
      <c r="O35" s="39">
        <f>+O19+O13+O7+O26+O33</f>
        <v>15335.82</v>
      </c>
    </row>
    <row r="38" spans="1:15" x14ac:dyDescent="0.35">
      <c r="O38" s="48"/>
    </row>
    <row r="39" spans="1:15" x14ac:dyDescent="0.35">
      <c r="O39" s="48"/>
    </row>
  </sheetData>
  <mergeCells count="66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A8:A9"/>
    <mergeCell ref="B8:B9"/>
    <mergeCell ref="C8:C9"/>
    <mergeCell ref="D8:F9"/>
    <mergeCell ref="G8:G9"/>
    <mergeCell ref="D10:F10"/>
    <mergeCell ref="H10:N10"/>
    <mergeCell ref="D11:F11"/>
    <mergeCell ref="H11:N11"/>
    <mergeCell ref="C7:D7"/>
    <mergeCell ref="F7:H7"/>
    <mergeCell ref="H8:O9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D16:F16"/>
    <mergeCell ref="H16:N16"/>
    <mergeCell ref="D17:F17"/>
    <mergeCell ref="H17:N17"/>
    <mergeCell ref="C18:D18"/>
    <mergeCell ref="F18:H18"/>
    <mergeCell ref="C19:D19"/>
    <mergeCell ref="F19:H19"/>
    <mergeCell ref="A21:A22"/>
    <mergeCell ref="B21:B22"/>
    <mergeCell ref="C21:C22"/>
    <mergeCell ref="D21:F22"/>
    <mergeCell ref="G21:G22"/>
    <mergeCell ref="H21:O22"/>
    <mergeCell ref="D23:F23"/>
    <mergeCell ref="H23:N23"/>
    <mergeCell ref="D24:F24"/>
    <mergeCell ref="H24:N24"/>
    <mergeCell ref="A28:A29"/>
    <mergeCell ref="B28:B29"/>
    <mergeCell ref="C28:C29"/>
    <mergeCell ref="D28:F29"/>
    <mergeCell ref="G28:G29"/>
    <mergeCell ref="H28:O29"/>
    <mergeCell ref="D30:F30"/>
    <mergeCell ref="H30:N30"/>
    <mergeCell ref="D31:F31"/>
    <mergeCell ref="H31:N31"/>
    <mergeCell ref="C35:D35"/>
    <mergeCell ref="F35:H35"/>
    <mergeCell ref="L35:N3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948AD-DF8D-45AD-8B6F-EF69C148563E}">
  <dimension ref="A1:XFC38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214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4" t="s">
        <v>216</v>
      </c>
      <c r="E4" s="74"/>
      <c r="F4" s="74"/>
      <c r="G4" s="2" t="s">
        <v>11</v>
      </c>
      <c r="H4" s="160" t="s">
        <v>50</v>
      </c>
      <c r="I4" s="160"/>
      <c r="J4" s="160"/>
      <c r="K4" s="160"/>
      <c r="L4" s="160"/>
      <c r="M4" s="160"/>
      <c r="N4" s="160"/>
      <c r="O4" s="20">
        <v>17007.38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59</v>
      </c>
      <c r="D5" s="74" t="s">
        <v>217</v>
      </c>
      <c r="E5" s="74"/>
      <c r="F5" s="74"/>
      <c r="G5" s="2" t="s">
        <v>11</v>
      </c>
      <c r="H5" s="160" t="s">
        <v>93</v>
      </c>
      <c r="I5" s="160"/>
      <c r="J5" s="160"/>
      <c r="K5" s="160"/>
      <c r="L5" s="160"/>
      <c r="M5" s="160"/>
      <c r="N5" s="160"/>
      <c r="O5" s="3">
        <v>8202</v>
      </c>
      <c r="P5" s="41" t="s">
        <v>48</v>
      </c>
    </row>
    <row r="6" spans="1:16" s="42" customFormat="1" ht="12.75" customHeight="1" thickBot="1" x14ac:dyDescent="0.35">
      <c r="A6" s="1">
        <v>3</v>
      </c>
      <c r="B6" s="1" t="s">
        <v>10</v>
      </c>
      <c r="C6" s="1" t="s">
        <v>59</v>
      </c>
      <c r="D6" s="74" t="s">
        <v>218</v>
      </c>
      <c r="E6" s="74"/>
      <c r="F6" s="74"/>
      <c r="G6" s="2" t="s">
        <v>11</v>
      </c>
      <c r="H6" s="160" t="s">
        <v>93</v>
      </c>
      <c r="I6" s="160"/>
      <c r="J6" s="160"/>
      <c r="K6" s="160"/>
      <c r="L6" s="160"/>
      <c r="M6" s="160"/>
      <c r="N6" s="160"/>
      <c r="O6" s="3">
        <v>2369</v>
      </c>
      <c r="P6" s="41" t="s">
        <v>48</v>
      </c>
    </row>
    <row r="7" spans="1:16" ht="12.75" customHeight="1" thickBot="1" x14ac:dyDescent="0.4">
      <c r="A7" s="4"/>
      <c r="B7" s="5"/>
      <c r="C7" s="76"/>
      <c r="D7" s="76"/>
      <c r="E7" s="5"/>
      <c r="F7" s="76"/>
      <c r="G7" s="76"/>
      <c r="H7" s="76"/>
      <c r="I7" s="5"/>
      <c r="J7" s="6"/>
      <c r="K7" s="6"/>
      <c r="L7" s="5"/>
      <c r="M7" s="5"/>
      <c r="N7" s="7"/>
      <c r="O7" s="8"/>
      <c r="P7" s="40"/>
    </row>
    <row r="8" spans="1:16" ht="12.75" customHeight="1" thickBot="1" x14ac:dyDescent="0.4">
      <c r="A8" s="5"/>
      <c r="B8" s="5"/>
      <c r="C8" s="77"/>
      <c r="D8" s="77"/>
      <c r="E8" s="5"/>
      <c r="F8" s="77"/>
      <c r="G8" s="77"/>
      <c r="H8" s="77"/>
      <c r="I8" s="5"/>
      <c r="J8" s="5"/>
      <c r="K8" s="5"/>
      <c r="L8" s="5"/>
      <c r="M8" s="5"/>
      <c r="N8" s="9" t="s">
        <v>6</v>
      </c>
      <c r="O8" s="10">
        <f>+SUM(O4:O7)</f>
        <v>27578.38</v>
      </c>
      <c r="P8" s="40"/>
    </row>
    <row r="9" spans="1:16" ht="12.75" hidden="1" customHeight="1" x14ac:dyDescent="0.35">
      <c r="A9" s="78" t="s">
        <v>7</v>
      </c>
      <c r="B9" s="78" t="s">
        <v>1</v>
      </c>
      <c r="C9" s="80" t="s">
        <v>2</v>
      </c>
      <c r="D9" s="82" t="s">
        <v>3</v>
      </c>
      <c r="E9" s="83"/>
      <c r="F9" s="84"/>
      <c r="G9" s="88" t="s">
        <v>4</v>
      </c>
      <c r="H9" s="90" t="s">
        <v>8</v>
      </c>
      <c r="I9" s="91"/>
      <c r="J9" s="91"/>
      <c r="K9" s="91"/>
      <c r="L9" s="91"/>
      <c r="M9" s="91"/>
      <c r="N9" s="91"/>
      <c r="O9" s="92"/>
      <c r="P9" s="40"/>
    </row>
    <row r="10" spans="1:16" ht="12.75" hidden="1" customHeight="1" thickBot="1" x14ac:dyDescent="0.4">
      <c r="A10" s="79"/>
      <c r="B10" s="79"/>
      <c r="C10" s="81"/>
      <c r="D10" s="85"/>
      <c r="E10" s="86"/>
      <c r="F10" s="87"/>
      <c r="G10" s="89"/>
      <c r="H10" s="93"/>
      <c r="I10" s="94"/>
      <c r="J10" s="94"/>
      <c r="K10" s="94"/>
      <c r="L10" s="94"/>
      <c r="M10" s="94"/>
      <c r="N10" s="94"/>
      <c r="O10" s="95"/>
      <c r="P10" s="40"/>
    </row>
    <row r="11" spans="1:16" s="42" customFormat="1" ht="12.75" hidden="1" customHeight="1" thickBot="1" x14ac:dyDescent="0.35">
      <c r="A11" s="11">
        <v>1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6" s="42" customFormat="1" ht="12.75" hidden="1" customHeight="1" thickBot="1" x14ac:dyDescent="0.35">
      <c r="A12" s="11">
        <v>2</v>
      </c>
      <c r="B12" s="13"/>
      <c r="C12" s="12"/>
      <c r="D12" s="96"/>
      <c r="E12" s="96"/>
      <c r="F12" s="96"/>
      <c r="G12" s="13"/>
      <c r="H12" s="97"/>
      <c r="I12" s="97"/>
      <c r="J12" s="97"/>
      <c r="K12" s="97"/>
      <c r="L12" s="97"/>
      <c r="M12" s="97"/>
      <c r="N12" s="97"/>
      <c r="O12" s="14"/>
      <c r="P12" s="6"/>
    </row>
    <row r="13" spans="1:16" ht="12.75" hidden="1" customHeight="1" thickBot="1" x14ac:dyDescent="0.4">
      <c r="A13" s="5"/>
      <c r="B13" s="5"/>
      <c r="C13" s="99"/>
      <c r="D13" s="99"/>
      <c r="E13" s="5"/>
      <c r="F13" s="99"/>
      <c r="G13" s="99"/>
      <c r="H13" s="99"/>
      <c r="I13" s="5"/>
      <c r="J13" s="6"/>
      <c r="K13" s="6"/>
      <c r="L13" s="15"/>
      <c r="M13" s="5"/>
      <c r="N13" s="16"/>
      <c r="O13" s="8"/>
      <c r="P13" s="40"/>
    </row>
    <row r="14" spans="1:16" ht="12.75" hidden="1" customHeight="1" thickBot="1" x14ac:dyDescent="0.4">
      <c r="A14" s="5"/>
      <c r="B14" s="5"/>
      <c r="C14" s="77"/>
      <c r="D14" s="77"/>
      <c r="E14" s="5"/>
      <c r="F14" s="77"/>
      <c r="G14" s="77"/>
      <c r="H14" s="77"/>
      <c r="I14" s="5"/>
      <c r="J14" s="5"/>
      <c r="K14" s="5"/>
      <c r="L14" s="5"/>
      <c r="M14" s="5"/>
      <c r="N14" s="17" t="s">
        <v>6</v>
      </c>
      <c r="O14" s="18">
        <f>+SUM(O11:O13)</f>
        <v>0</v>
      </c>
      <c r="P14" s="40"/>
    </row>
    <row r="15" spans="1:16" ht="12.75" customHeight="1" x14ac:dyDescent="0.35">
      <c r="A15" s="100" t="s">
        <v>7</v>
      </c>
      <c r="B15" s="100" t="s">
        <v>1</v>
      </c>
      <c r="C15" s="102" t="s">
        <v>2</v>
      </c>
      <c r="D15" s="104" t="s">
        <v>3</v>
      </c>
      <c r="E15" s="105"/>
      <c r="F15" s="106"/>
      <c r="G15" s="110" t="s">
        <v>4</v>
      </c>
      <c r="H15" s="112" t="s">
        <v>9</v>
      </c>
      <c r="I15" s="113"/>
      <c r="J15" s="113"/>
      <c r="K15" s="113"/>
      <c r="L15" s="113"/>
      <c r="M15" s="113"/>
      <c r="N15" s="113"/>
      <c r="O15" s="114"/>
      <c r="P15" s="40"/>
    </row>
    <row r="16" spans="1:16" ht="12.75" customHeight="1" thickBot="1" x14ac:dyDescent="0.4">
      <c r="A16" s="101"/>
      <c r="B16" s="101"/>
      <c r="C16" s="103"/>
      <c r="D16" s="107"/>
      <c r="E16" s="108"/>
      <c r="F16" s="109"/>
      <c r="G16" s="111"/>
      <c r="H16" s="115"/>
      <c r="I16" s="116"/>
      <c r="J16" s="116"/>
      <c r="K16" s="116"/>
      <c r="L16" s="116"/>
      <c r="M16" s="116"/>
      <c r="N16" s="116"/>
      <c r="O16" s="117"/>
      <c r="P16" s="40"/>
    </row>
    <row r="17" spans="1:16383" s="42" customFormat="1" ht="12.75" customHeight="1" thickBot="1" x14ac:dyDescent="0.35">
      <c r="A17" s="19">
        <v>1</v>
      </c>
      <c r="B17" s="19" t="s">
        <v>10</v>
      </c>
      <c r="C17" s="19" t="s">
        <v>36</v>
      </c>
      <c r="D17" s="118" t="s">
        <v>215</v>
      </c>
      <c r="E17" s="118"/>
      <c r="F17" s="118"/>
      <c r="G17" s="19" t="s">
        <v>11</v>
      </c>
      <c r="H17" s="118" t="s">
        <v>34</v>
      </c>
      <c r="I17" s="118"/>
      <c r="J17" s="118"/>
      <c r="K17" s="118"/>
      <c r="L17" s="118"/>
      <c r="M17" s="118"/>
      <c r="N17" s="118"/>
      <c r="O17" s="20">
        <v>35783.58</v>
      </c>
      <c r="P17" s="43" t="s">
        <v>48</v>
      </c>
      <c r="Q17" s="44"/>
    </row>
    <row r="18" spans="1:16383" s="42" customFormat="1" ht="12.75" customHeight="1" thickBot="1" x14ac:dyDescent="0.35">
      <c r="A18" s="19">
        <v>2</v>
      </c>
      <c r="B18" s="19" t="s">
        <v>10</v>
      </c>
      <c r="C18" s="19" t="s">
        <v>104</v>
      </c>
      <c r="D18" s="118" t="s">
        <v>219</v>
      </c>
      <c r="E18" s="118"/>
      <c r="F18" s="118"/>
      <c r="G18" s="19" t="s">
        <v>11</v>
      </c>
      <c r="H18" s="118" t="s">
        <v>141</v>
      </c>
      <c r="I18" s="118"/>
      <c r="J18" s="118"/>
      <c r="K18" s="118"/>
      <c r="L18" s="118"/>
      <c r="M18" s="118"/>
      <c r="N18" s="118"/>
      <c r="O18" s="20">
        <f>2188+624</f>
        <v>2812</v>
      </c>
      <c r="P18" s="43" t="s">
        <v>48</v>
      </c>
      <c r="Q18" s="44"/>
    </row>
    <row r="19" spans="1:16383" s="42" customFormat="1" ht="12.75" customHeight="1" thickBot="1" x14ac:dyDescent="0.35">
      <c r="A19" s="5"/>
      <c r="B19" s="5"/>
      <c r="C19" s="76"/>
      <c r="D19" s="76"/>
      <c r="E19" s="5"/>
      <c r="F19" s="76"/>
      <c r="G19" s="76"/>
      <c r="H19" s="99"/>
      <c r="I19" s="5"/>
      <c r="J19" s="6"/>
      <c r="K19" s="6"/>
      <c r="L19" s="5"/>
      <c r="M19" s="5"/>
      <c r="N19" s="21"/>
      <c r="O19" s="8"/>
      <c r="P19" s="49"/>
      <c r="Q19" s="44"/>
    </row>
    <row r="20" spans="1:16383" ht="12.75" customHeight="1" thickBot="1" x14ac:dyDescent="0.4">
      <c r="A20" s="5"/>
      <c r="B20" s="5"/>
      <c r="C20" s="99"/>
      <c r="D20" s="99"/>
      <c r="E20" s="5"/>
      <c r="F20" s="99"/>
      <c r="G20" s="99"/>
      <c r="H20" s="99"/>
      <c r="I20" s="5"/>
      <c r="J20" s="5"/>
      <c r="K20" s="5"/>
      <c r="L20" s="5"/>
      <c r="M20" s="5"/>
      <c r="N20" s="22" t="s">
        <v>6</v>
      </c>
      <c r="O20" s="23">
        <f>+SUM(O17:O19)</f>
        <v>38595.58</v>
      </c>
      <c r="P20" s="40"/>
    </row>
    <row r="21" spans="1:16383" ht="12.75" hidden="1" customHeight="1" x14ac:dyDescent="0.35">
      <c r="A21" s="119" t="s">
        <v>7</v>
      </c>
      <c r="B21" s="119" t="s">
        <v>84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</row>
    <row r="22" spans="1:16383" ht="12.75" hidden="1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hidden="1" customHeight="1" x14ac:dyDescent="0.35">
      <c r="A23" s="26">
        <v>1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0"/>
    </row>
    <row r="24" spans="1:16383" ht="12.75" hidden="1" customHeight="1" x14ac:dyDescent="0.35">
      <c r="A24" s="26">
        <v>2</v>
      </c>
      <c r="B24" s="26"/>
      <c r="C24" s="27"/>
      <c r="D24" s="137"/>
      <c r="E24" s="137"/>
      <c r="F24" s="137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hidden="1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  <c r="P25" s="46"/>
      <c r="Q25" s="47"/>
    </row>
    <row r="26" spans="1:16383" ht="12.75" hidden="1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0</v>
      </c>
    </row>
    <row r="27" spans="1:16383" ht="12.75" hidden="1" customHeight="1" x14ac:dyDescent="0.35">
      <c r="A27" s="139" t="s">
        <v>7</v>
      </c>
      <c r="B27" s="139" t="s">
        <v>1</v>
      </c>
      <c r="C27" s="141" t="s">
        <v>2</v>
      </c>
      <c r="D27" s="143" t="s">
        <v>3</v>
      </c>
      <c r="E27" s="144"/>
      <c r="F27" s="145"/>
      <c r="G27" s="149" t="s">
        <v>4</v>
      </c>
      <c r="H27" s="151" t="s">
        <v>14</v>
      </c>
      <c r="I27" s="152"/>
      <c r="J27" s="152"/>
      <c r="K27" s="152"/>
      <c r="L27" s="152"/>
      <c r="M27" s="152"/>
      <c r="N27" s="152"/>
      <c r="O27" s="153"/>
    </row>
    <row r="28" spans="1:16383" ht="15" thickBot="1" x14ac:dyDescent="0.4">
      <c r="A28" s="140"/>
      <c r="B28" s="140"/>
      <c r="C28" s="142"/>
      <c r="D28" s="146"/>
      <c r="E28" s="147"/>
      <c r="F28" s="148"/>
      <c r="G28" s="150"/>
      <c r="H28" s="154"/>
      <c r="I28" s="155"/>
      <c r="J28" s="155"/>
      <c r="K28" s="155"/>
      <c r="L28" s="155"/>
      <c r="M28" s="155"/>
      <c r="N28" s="155"/>
      <c r="O28" s="156"/>
    </row>
    <row r="29" spans="1:16383" ht="15" thickBot="1" x14ac:dyDescent="0.4">
      <c r="A29" s="32">
        <v>1</v>
      </c>
      <c r="B29" s="32" t="s">
        <v>10</v>
      </c>
      <c r="C29" s="33" t="s">
        <v>104</v>
      </c>
      <c r="D29" s="158" t="s">
        <v>219</v>
      </c>
      <c r="E29" s="158"/>
      <c r="F29" s="158"/>
      <c r="G29" s="34" t="s">
        <v>11</v>
      </c>
      <c r="H29" s="158" t="s">
        <v>141</v>
      </c>
      <c r="I29" s="158"/>
      <c r="J29" s="158"/>
      <c r="K29" s="158"/>
      <c r="L29" s="158"/>
      <c r="M29" s="158"/>
      <c r="N29" s="158"/>
      <c r="O29" s="14">
        <v>2188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" thickBot="1" x14ac:dyDescent="0.4">
      <c r="A30" s="32">
        <v>2</v>
      </c>
      <c r="B30" s="32"/>
      <c r="C30" s="33"/>
      <c r="D30" s="157"/>
      <c r="E30" s="157"/>
      <c r="F30" s="157"/>
      <c r="G30" s="34"/>
      <c r="H30" s="158"/>
      <c r="I30" s="158"/>
      <c r="J30" s="158"/>
      <c r="K30" s="158"/>
      <c r="L30" s="158"/>
      <c r="M30" s="158"/>
      <c r="N30" s="158"/>
      <c r="O30" s="14"/>
    </row>
    <row r="31" spans="1:16383" ht="15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5"/>
      <c r="O31" s="8"/>
    </row>
    <row r="32" spans="1:16383" ht="15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6" t="s">
        <v>6</v>
      </c>
      <c r="O32" s="37">
        <f>+SUM(O29:O31)</f>
        <v>2188</v>
      </c>
    </row>
    <row r="33" spans="1:15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38"/>
    </row>
    <row r="34" spans="1:15" ht="15.5" x14ac:dyDescent="0.35">
      <c r="A34" s="5"/>
      <c r="B34" s="5"/>
      <c r="C34" s="99"/>
      <c r="D34" s="99"/>
      <c r="E34" s="5"/>
      <c r="F34" s="99"/>
      <c r="G34" s="99"/>
      <c r="H34" s="99"/>
      <c r="I34" s="5"/>
      <c r="J34" s="5"/>
      <c r="K34" s="5"/>
      <c r="L34" s="159" t="s">
        <v>15</v>
      </c>
      <c r="M34" s="159"/>
      <c r="N34" s="159"/>
      <c r="O34" s="39">
        <f>+O20+O14+O8+O26+O32</f>
        <v>68361.960000000006</v>
      </c>
    </row>
    <row r="37" spans="1:15" x14ac:dyDescent="0.35">
      <c r="O37" s="48"/>
    </row>
    <row r="38" spans="1:15" x14ac:dyDescent="0.35">
      <c r="O38" s="48"/>
    </row>
  </sheetData>
  <mergeCells count="68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7:D7"/>
    <mergeCell ref="F7:H7"/>
    <mergeCell ref="D6:F6"/>
    <mergeCell ref="H6:N6"/>
    <mergeCell ref="A9:A10"/>
    <mergeCell ref="B9:B10"/>
    <mergeCell ref="C9:C10"/>
    <mergeCell ref="D9:F10"/>
    <mergeCell ref="G9:G10"/>
    <mergeCell ref="D11:F11"/>
    <mergeCell ref="H11:N11"/>
    <mergeCell ref="D12:F12"/>
    <mergeCell ref="H12:N12"/>
    <mergeCell ref="C8:D8"/>
    <mergeCell ref="F8:H8"/>
    <mergeCell ref="H9:O10"/>
    <mergeCell ref="C13:D13"/>
    <mergeCell ref="F13:H13"/>
    <mergeCell ref="C14:D14"/>
    <mergeCell ref="F14:H14"/>
    <mergeCell ref="A15:A16"/>
    <mergeCell ref="B15:B16"/>
    <mergeCell ref="C15:C16"/>
    <mergeCell ref="D15:F16"/>
    <mergeCell ref="G15:G16"/>
    <mergeCell ref="H15:O16"/>
    <mergeCell ref="D17:F17"/>
    <mergeCell ref="H17:N17"/>
    <mergeCell ref="D18:F18"/>
    <mergeCell ref="H18:N18"/>
    <mergeCell ref="C19:D19"/>
    <mergeCell ref="F19:H19"/>
    <mergeCell ref="C20:D20"/>
    <mergeCell ref="F20:H20"/>
    <mergeCell ref="A21:A22"/>
    <mergeCell ref="B21:B22"/>
    <mergeCell ref="C21:C22"/>
    <mergeCell ref="D21:F22"/>
    <mergeCell ref="G21:G22"/>
    <mergeCell ref="H21:O22"/>
    <mergeCell ref="D23:F23"/>
    <mergeCell ref="H23:N23"/>
    <mergeCell ref="D24:F24"/>
    <mergeCell ref="H24:N24"/>
    <mergeCell ref="A27:A28"/>
    <mergeCell ref="B27:B28"/>
    <mergeCell ref="C27:C28"/>
    <mergeCell ref="D27:F28"/>
    <mergeCell ref="G27:G28"/>
    <mergeCell ref="H27:O28"/>
    <mergeCell ref="D29:F29"/>
    <mergeCell ref="H29:N29"/>
    <mergeCell ref="D30:F30"/>
    <mergeCell ref="H30:N30"/>
    <mergeCell ref="C34:D34"/>
    <mergeCell ref="F34:H34"/>
    <mergeCell ref="L34:N3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23546-99CE-4722-8416-71DFD375EDEE}">
  <dimension ref="A1:XFC42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220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hidden="1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hidden="1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hidden="1" customHeight="1" thickBot="1" x14ac:dyDescent="0.35">
      <c r="A4" s="1">
        <v>1</v>
      </c>
      <c r="B4" s="1"/>
      <c r="C4" s="1"/>
      <c r="D4" s="74"/>
      <c r="E4" s="74"/>
      <c r="F4" s="74"/>
      <c r="G4" s="2"/>
      <c r="H4" s="160"/>
      <c r="I4" s="160"/>
      <c r="J4" s="160"/>
      <c r="K4" s="160"/>
      <c r="L4" s="160"/>
      <c r="M4" s="160"/>
      <c r="N4" s="160"/>
      <c r="O4" s="20"/>
      <c r="P4" s="41"/>
    </row>
    <row r="5" spans="1:16" s="42" customFormat="1" ht="12.75" hidden="1" customHeight="1" thickBot="1" x14ac:dyDescent="0.35">
      <c r="A5" s="1">
        <v>2</v>
      </c>
      <c r="B5" s="1"/>
      <c r="C5" s="1"/>
      <c r="D5" s="74"/>
      <c r="E5" s="74"/>
      <c r="F5" s="74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6" ht="12.75" hidden="1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6" ht="12.75" hidden="1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221</v>
      </c>
      <c r="E10" s="96"/>
      <c r="F10" s="96"/>
      <c r="G10" s="13" t="s">
        <v>11</v>
      </c>
      <c r="H10" s="97" t="s">
        <v>60</v>
      </c>
      <c r="I10" s="97"/>
      <c r="J10" s="97"/>
      <c r="K10" s="97"/>
      <c r="L10" s="97"/>
      <c r="M10" s="97"/>
      <c r="N10" s="97"/>
      <c r="O10" s="14">
        <v>5757.47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23</v>
      </c>
      <c r="D11" s="96" t="s">
        <v>222</v>
      </c>
      <c r="E11" s="96"/>
      <c r="F11" s="96"/>
      <c r="G11" s="13" t="s">
        <v>11</v>
      </c>
      <c r="H11" s="97" t="s">
        <v>25</v>
      </c>
      <c r="I11" s="97"/>
      <c r="J11" s="97"/>
      <c r="K11" s="97"/>
      <c r="L11" s="97"/>
      <c r="M11" s="97"/>
      <c r="N11" s="97"/>
      <c r="O11" s="14">
        <v>4060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17</v>
      </c>
      <c r="D12" s="96" t="s">
        <v>224</v>
      </c>
      <c r="E12" s="96"/>
      <c r="F12" s="96"/>
      <c r="G12" s="13" t="s">
        <v>11</v>
      </c>
      <c r="H12" s="97" t="s">
        <v>62</v>
      </c>
      <c r="I12" s="97"/>
      <c r="J12" s="97"/>
      <c r="K12" s="97"/>
      <c r="L12" s="97"/>
      <c r="M12" s="97"/>
      <c r="N12" s="97"/>
      <c r="O12" s="14">
        <v>2608</v>
      </c>
      <c r="P12" s="6" t="s">
        <v>48</v>
      </c>
    </row>
    <row r="13" spans="1:16" s="42" customFormat="1" ht="12.75" customHeight="1" thickBot="1" x14ac:dyDescent="0.35">
      <c r="A13" s="11">
        <v>4</v>
      </c>
      <c r="B13" s="13" t="s">
        <v>10</v>
      </c>
      <c r="C13" s="12" t="s">
        <v>17</v>
      </c>
      <c r="D13" s="96" t="s">
        <v>225</v>
      </c>
      <c r="E13" s="96"/>
      <c r="F13" s="96"/>
      <c r="G13" s="13" t="s">
        <v>11</v>
      </c>
      <c r="H13" s="97" t="s">
        <v>109</v>
      </c>
      <c r="I13" s="97"/>
      <c r="J13" s="97"/>
      <c r="K13" s="97"/>
      <c r="L13" s="97"/>
      <c r="M13" s="97"/>
      <c r="N13" s="97"/>
      <c r="O13" s="14">
        <v>1849.04</v>
      </c>
      <c r="P13" s="6" t="s">
        <v>48</v>
      </c>
    </row>
    <row r="14" spans="1:16" s="42" customFormat="1" ht="12.75" customHeight="1" thickBot="1" x14ac:dyDescent="0.35">
      <c r="A14" s="11">
        <v>5</v>
      </c>
      <c r="B14" s="13" t="s">
        <v>10</v>
      </c>
      <c r="C14" s="12" t="s">
        <v>17</v>
      </c>
      <c r="D14" s="96" t="s">
        <v>226</v>
      </c>
      <c r="E14" s="96"/>
      <c r="F14" s="96"/>
      <c r="G14" s="13" t="s">
        <v>11</v>
      </c>
      <c r="H14" s="97" t="s">
        <v>108</v>
      </c>
      <c r="I14" s="97"/>
      <c r="J14" s="97"/>
      <c r="K14" s="97"/>
      <c r="L14" s="97"/>
      <c r="M14" s="97"/>
      <c r="N14" s="97"/>
      <c r="O14" s="14">
        <v>1044</v>
      </c>
      <c r="P14" s="6" t="s">
        <v>48</v>
      </c>
    </row>
    <row r="15" spans="1:16" ht="12.75" customHeight="1" thickBot="1" x14ac:dyDescent="0.4">
      <c r="A15" s="5"/>
      <c r="B15" s="5"/>
      <c r="C15" s="99"/>
      <c r="D15" s="99"/>
      <c r="E15" s="5"/>
      <c r="F15" s="99"/>
      <c r="G15" s="99"/>
      <c r="H15" s="99"/>
      <c r="I15" s="5"/>
      <c r="J15" s="6"/>
      <c r="K15" s="6"/>
      <c r="L15" s="15"/>
      <c r="M15" s="5"/>
      <c r="N15" s="16"/>
      <c r="O15" s="8"/>
      <c r="P15" s="40"/>
    </row>
    <row r="16" spans="1:16" ht="12.75" customHeight="1" thickBot="1" x14ac:dyDescent="0.4">
      <c r="A16" s="5"/>
      <c r="B16" s="5"/>
      <c r="C16" s="77"/>
      <c r="D16" s="77"/>
      <c r="E16" s="5"/>
      <c r="F16" s="77"/>
      <c r="G16" s="77"/>
      <c r="H16" s="77"/>
      <c r="I16" s="5"/>
      <c r="J16" s="5"/>
      <c r="K16" s="5"/>
      <c r="L16" s="5"/>
      <c r="M16" s="5"/>
      <c r="N16" s="17" t="s">
        <v>6</v>
      </c>
      <c r="O16" s="18">
        <f>+SUM(O10:O15)</f>
        <v>15318.510000000002</v>
      </c>
      <c r="P16" s="40"/>
    </row>
    <row r="17" spans="1:17" ht="12.75" customHeight="1" x14ac:dyDescent="0.35">
      <c r="A17" s="100" t="s">
        <v>7</v>
      </c>
      <c r="B17" s="100" t="s">
        <v>1</v>
      </c>
      <c r="C17" s="102" t="s">
        <v>2</v>
      </c>
      <c r="D17" s="104" t="s">
        <v>3</v>
      </c>
      <c r="E17" s="105"/>
      <c r="F17" s="106"/>
      <c r="G17" s="110" t="s">
        <v>4</v>
      </c>
      <c r="H17" s="112" t="s">
        <v>9</v>
      </c>
      <c r="I17" s="113"/>
      <c r="J17" s="113"/>
      <c r="K17" s="113"/>
      <c r="L17" s="113"/>
      <c r="M17" s="113"/>
      <c r="N17" s="113"/>
      <c r="O17" s="114"/>
      <c r="P17" s="40"/>
    </row>
    <row r="18" spans="1:17" ht="12.75" customHeight="1" thickBot="1" x14ac:dyDescent="0.4">
      <c r="A18" s="101"/>
      <c r="B18" s="101"/>
      <c r="C18" s="103"/>
      <c r="D18" s="107"/>
      <c r="E18" s="108"/>
      <c r="F18" s="109"/>
      <c r="G18" s="111"/>
      <c r="H18" s="115"/>
      <c r="I18" s="116"/>
      <c r="J18" s="116"/>
      <c r="K18" s="116"/>
      <c r="L18" s="116"/>
      <c r="M18" s="116"/>
      <c r="N18" s="116"/>
      <c r="O18" s="117"/>
      <c r="P18" s="40"/>
    </row>
    <row r="19" spans="1:17" s="42" customFormat="1" ht="12.75" customHeight="1" thickBot="1" x14ac:dyDescent="0.35">
      <c r="A19" s="19">
        <v>1</v>
      </c>
      <c r="B19" s="19" t="s">
        <v>10</v>
      </c>
      <c r="C19" s="19" t="s">
        <v>17</v>
      </c>
      <c r="D19" s="118" t="s">
        <v>61</v>
      </c>
      <c r="E19" s="118"/>
      <c r="F19" s="118"/>
      <c r="G19" s="19" t="s">
        <v>11</v>
      </c>
      <c r="H19" s="118" t="s">
        <v>60</v>
      </c>
      <c r="I19" s="118"/>
      <c r="J19" s="118"/>
      <c r="K19" s="118"/>
      <c r="L19" s="118"/>
      <c r="M19" s="118"/>
      <c r="N19" s="118"/>
      <c r="O19" s="20">
        <v>1056.08</v>
      </c>
      <c r="P19" s="43" t="s">
        <v>48</v>
      </c>
      <c r="Q19" s="44"/>
    </row>
    <row r="20" spans="1:17" s="42" customFormat="1" ht="12.75" customHeight="1" thickBot="1" x14ac:dyDescent="0.35">
      <c r="A20" s="19">
        <v>2</v>
      </c>
      <c r="B20" s="19" t="s">
        <v>10</v>
      </c>
      <c r="C20" s="19" t="s">
        <v>17</v>
      </c>
      <c r="D20" s="118" t="s">
        <v>61</v>
      </c>
      <c r="E20" s="118"/>
      <c r="F20" s="118"/>
      <c r="G20" s="19" t="s">
        <v>11</v>
      </c>
      <c r="H20" s="118" t="s">
        <v>60</v>
      </c>
      <c r="I20" s="118"/>
      <c r="J20" s="118"/>
      <c r="K20" s="118"/>
      <c r="L20" s="118"/>
      <c r="M20" s="118"/>
      <c r="N20" s="118"/>
      <c r="O20" s="20">
        <v>400</v>
      </c>
      <c r="P20" s="43" t="s">
        <v>48</v>
      </c>
      <c r="Q20" s="44"/>
    </row>
    <row r="21" spans="1:17" s="42" customFormat="1" ht="12.75" customHeight="1" thickBot="1" x14ac:dyDescent="0.35">
      <c r="A21" s="19">
        <v>3</v>
      </c>
      <c r="B21" s="19" t="s">
        <v>10</v>
      </c>
      <c r="C21" s="19" t="s">
        <v>17</v>
      </c>
      <c r="D21" s="118" t="s">
        <v>61</v>
      </c>
      <c r="E21" s="118"/>
      <c r="F21" s="118"/>
      <c r="G21" s="19" t="s">
        <v>11</v>
      </c>
      <c r="H21" s="118" t="s">
        <v>60</v>
      </c>
      <c r="I21" s="118"/>
      <c r="J21" s="118"/>
      <c r="K21" s="118"/>
      <c r="L21" s="118"/>
      <c r="M21" s="118"/>
      <c r="N21" s="118"/>
      <c r="O21" s="20">
        <v>2859.99</v>
      </c>
      <c r="P21" s="43" t="s">
        <v>48</v>
      </c>
      <c r="Q21" s="44"/>
    </row>
    <row r="22" spans="1:17" s="42" customFormat="1" ht="12.75" customHeight="1" thickBot="1" x14ac:dyDescent="0.35">
      <c r="A22" s="19">
        <v>4</v>
      </c>
      <c r="B22" s="19" t="s">
        <v>10</v>
      </c>
      <c r="C22" s="19" t="s">
        <v>59</v>
      </c>
      <c r="D22" s="118" t="s">
        <v>223</v>
      </c>
      <c r="E22" s="118"/>
      <c r="F22" s="118"/>
      <c r="G22" s="19" t="s">
        <v>11</v>
      </c>
      <c r="H22" s="118" t="s">
        <v>116</v>
      </c>
      <c r="I22" s="118"/>
      <c r="J22" s="118"/>
      <c r="K22" s="118"/>
      <c r="L22" s="118"/>
      <c r="M22" s="118"/>
      <c r="N22" s="118"/>
      <c r="O22" s="20">
        <v>4918.3999999999996</v>
      </c>
      <c r="P22" s="43" t="s">
        <v>48</v>
      </c>
      <c r="Q22" s="44"/>
    </row>
    <row r="23" spans="1:17" s="42" customFormat="1" ht="12.75" customHeight="1" thickBot="1" x14ac:dyDescent="0.35">
      <c r="A23" s="5"/>
      <c r="B23" s="5"/>
      <c r="C23" s="76"/>
      <c r="D23" s="76"/>
      <c r="E23" s="5"/>
      <c r="F23" s="76"/>
      <c r="G23" s="76"/>
      <c r="H23" s="99"/>
      <c r="I23" s="5"/>
      <c r="J23" s="6"/>
      <c r="K23" s="6"/>
      <c r="L23" s="5"/>
      <c r="M23" s="5"/>
      <c r="N23" s="21"/>
      <c r="O23" s="8"/>
      <c r="P23" s="49"/>
      <c r="Q23" s="44"/>
    </row>
    <row r="24" spans="1:17" ht="12.75" customHeight="1" thickBot="1" x14ac:dyDescent="0.4">
      <c r="A24" s="5"/>
      <c r="B24" s="5"/>
      <c r="C24" s="99"/>
      <c r="D24" s="99"/>
      <c r="E24" s="5"/>
      <c r="F24" s="99"/>
      <c r="G24" s="99"/>
      <c r="H24" s="99"/>
      <c r="I24" s="5"/>
      <c r="J24" s="5"/>
      <c r="K24" s="5"/>
      <c r="L24" s="5"/>
      <c r="M24" s="5"/>
      <c r="N24" s="22" t="s">
        <v>6</v>
      </c>
      <c r="O24" s="23">
        <f>+SUM(O19:O23)</f>
        <v>9234.4699999999993</v>
      </c>
      <c r="P24" s="40"/>
    </row>
    <row r="25" spans="1:17" ht="12.75" hidden="1" customHeight="1" x14ac:dyDescent="0.35">
      <c r="A25" s="119" t="s">
        <v>7</v>
      </c>
      <c r="B25" s="119" t="s">
        <v>84</v>
      </c>
      <c r="C25" s="121" t="s">
        <v>2</v>
      </c>
      <c r="D25" s="123" t="s">
        <v>3</v>
      </c>
      <c r="E25" s="124"/>
      <c r="F25" s="125"/>
      <c r="G25" s="129" t="s">
        <v>4</v>
      </c>
      <c r="H25" s="131" t="s">
        <v>13</v>
      </c>
      <c r="I25" s="132"/>
      <c r="J25" s="132"/>
      <c r="K25" s="132"/>
      <c r="L25" s="132"/>
      <c r="M25" s="132"/>
      <c r="N25" s="132"/>
      <c r="O25" s="133"/>
    </row>
    <row r="26" spans="1:17" ht="12.75" hidden="1" customHeight="1" thickBot="1" x14ac:dyDescent="0.4">
      <c r="A26" s="120"/>
      <c r="B26" s="120"/>
      <c r="C26" s="122"/>
      <c r="D26" s="126"/>
      <c r="E26" s="127"/>
      <c r="F26" s="128"/>
      <c r="G26" s="130"/>
      <c r="H26" s="134"/>
      <c r="I26" s="135"/>
      <c r="J26" s="135"/>
      <c r="K26" s="135"/>
      <c r="L26" s="135"/>
      <c r="M26" s="135"/>
      <c r="N26" s="135"/>
      <c r="O26" s="136"/>
      <c r="P26" s="40"/>
    </row>
    <row r="27" spans="1:17" ht="12.75" hidden="1" customHeight="1" thickBot="1" x14ac:dyDescent="0.4">
      <c r="A27" s="26">
        <v>1</v>
      </c>
      <c r="B27" s="26"/>
      <c r="C27" s="27"/>
      <c r="D27" s="137"/>
      <c r="E27" s="137"/>
      <c r="F27" s="137"/>
      <c r="G27" s="28"/>
      <c r="H27" s="138"/>
      <c r="I27" s="138"/>
      <c r="J27" s="138"/>
      <c r="K27" s="138"/>
      <c r="L27" s="138"/>
      <c r="M27" s="138"/>
      <c r="N27" s="138"/>
      <c r="O27" s="3"/>
      <c r="P27" s="40"/>
    </row>
    <row r="28" spans="1:17" ht="12.75" hidden="1" customHeight="1" thickBot="1" x14ac:dyDescent="0.4">
      <c r="A28" s="26">
        <v>2</v>
      </c>
      <c r="B28" s="26"/>
      <c r="C28" s="27"/>
      <c r="D28" s="137"/>
      <c r="E28" s="137"/>
      <c r="F28" s="137"/>
      <c r="G28" s="28"/>
      <c r="H28" s="138"/>
      <c r="I28" s="138"/>
      <c r="J28" s="138"/>
      <c r="K28" s="138"/>
      <c r="L28" s="138"/>
      <c r="M28" s="138"/>
      <c r="N28" s="138"/>
      <c r="O28" s="3"/>
      <c r="P28" s="46"/>
      <c r="Q28" s="47"/>
    </row>
    <row r="29" spans="1:17" ht="12.75" hidden="1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29"/>
      <c r="O29" s="8"/>
      <c r="P29" s="46"/>
      <c r="Q29" s="47"/>
    </row>
    <row r="30" spans="1:17" ht="12.75" hidden="1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0" t="s">
        <v>6</v>
      </c>
      <c r="O30" s="31">
        <f>+SUM(O27:O29)</f>
        <v>0</v>
      </c>
    </row>
    <row r="31" spans="1:17" ht="12.75" hidden="1" customHeight="1" x14ac:dyDescent="0.35">
      <c r="A31" s="139" t="s">
        <v>7</v>
      </c>
      <c r="B31" s="139" t="s">
        <v>1</v>
      </c>
      <c r="C31" s="141" t="s">
        <v>2</v>
      </c>
      <c r="D31" s="143" t="s">
        <v>3</v>
      </c>
      <c r="E31" s="144"/>
      <c r="F31" s="145"/>
      <c r="G31" s="149" t="s">
        <v>4</v>
      </c>
      <c r="H31" s="151" t="s">
        <v>14</v>
      </c>
      <c r="I31" s="152"/>
      <c r="J31" s="152"/>
      <c r="K31" s="152"/>
      <c r="L31" s="152"/>
      <c r="M31" s="152"/>
      <c r="N31" s="152"/>
      <c r="O31" s="153"/>
    </row>
    <row r="32" spans="1:17" ht="15" hidden="1" thickBot="1" x14ac:dyDescent="0.4">
      <c r="A32" s="140"/>
      <c r="B32" s="140"/>
      <c r="C32" s="142"/>
      <c r="D32" s="146"/>
      <c r="E32" s="147"/>
      <c r="F32" s="148"/>
      <c r="G32" s="150"/>
      <c r="H32" s="154"/>
      <c r="I32" s="155"/>
      <c r="J32" s="155"/>
      <c r="K32" s="155"/>
      <c r="L32" s="155"/>
      <c r="M32" s="155"/>
      <c r="N32" s="155"/>
      <c r="O32" s="156"/>
    </row>
    <row r="33" spans="1:16383" ht="15" hidden="1" thickBot="1" x14ac:dyDescent="0.4">
      <c r="A33" s="32">
        <v>1</v>
      </c>
      <c r="B33" s="32"/>
      <c r="C33" s="33"/>
      <c r="D33" s="158"/>
      <c r="E33" s="158"/>
      <c r="F33" s="158"/>
      <c r="G33" s="34"/>
      <c r="H33" s="158"/>
      <c r="I33" s="158"/>
      <c r="J33" s="158"/>
      <c r="K33" s="158"/>
      <c r="L33" s="158"/>
      <c r="M33" s="158"/>
      <c r="N33" s="158"/>
      <c r="O33" s="14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</row>
    <row r="34" spans="1:16383" ht="15" hidden="1" thickBot="1" x14ac:dyDescent="0.4">
      <c r="A34" s="32">
        <v>2</v>
      </c>
      <c r="B34" s="32"/>
      <c r="C34" s="33"/>
      <c r="D34" s="157"/>
      <c r="E34" s="157"/>
      <c r="F34" s="157"/>
      <c r="G34" s="34"/>
      <c r="H34" s="158"/>
      <c r="I34" s="158"/>
      <c r="J34" s="158"/>
      <c r="K34" s="158"/>
      <c r="L34" s="158"/>
      <c r="M34" s="158"/>
      <c r="N34" s="158"/>
      <c r="O34" s="14"/>
    </row>
    <row r="35" spans="1:16383" ht="15" hidden="1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5"/>
      <c r="O35" s="8"/>
    </row>
    <row r="36" spans="1:16383" ht="15" hidden="1" thickBot="1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36" t="s">
        <v>6</v>
      </c>
      <c r="O36" s="37">
        <f>+SUM(O33:O35)</f>
        <v>0</v>
      </c>
    </row>
    <row r="37" spans="1:16383" hidden="1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38"/>
    </row>
    <row r="38" spans="1:16383" ht="15.5" x14ac:dyDescent="0.35">
      <c r="A38" s="5"/>
      <c r="B38" s="5"/>
      <c r="C38" s="99"/>
      <c r="D38" s="99"/>
      <c r="E38" s="5"/>
      <c r="F38" s="99"/>
      <c r="G38" s="99"/>
      <c r="H38" s="99"/>
      <c r="I38" s="5"/>
      <c r="J38" s="5"/>
      <c r="K38" s="5"/>
      <c r="L38" s="159" t="s">
        <v>15</v>
      </c>
      <c r="M38" s="159"/>
      <c r="N38" s="159"/>
      <c r="O38" s="39">
        <f>+O24+O16+O7+O30+O36</f>
        <v>24552.980000000003</v>
      </c>
    </row>
    <row r="41" spans="1:16383" x14ac:dyDescent="0.35">
      <c r="O41" s="48"/>
    </row>
    <row r="42" spans="1:16383" x14ac:dyDescent="0.35">
      <c r="O42" s="48"/>
    </row>
  </sheetData>
  <mergeCells count="76">
    <mergeCell ref="C24:D24"/>
    <mergeCell ref="F24:H24"/>
    <mergeCell ref="H25:O26"/>
    <mergeCell ref="D19:F19"/>
    <mergeCell ref="H19:N19"/>
    <mergeCell ref="D20:F20"/>
    <mergeCell ref="H20:N20"/>
    <mergeCell ref="C23:D23"/>
    <mergeCell ref="F23:H23"/>
    <mergeCell ref="D21:F21"/>
    <mergeCell ref="H21:N21"/>
    <mergeCell ref="D22:F22"/>
    <mergeCell ref="H22:N22"/>
    <mergeCell ref="C38:D38"/>
    <mergeCell ref="F38:H38"/>
    <mergeCell ref="L38:N38"/>
    <mergeCell ref="D27:F27"/>
    <mergeCell ref="H27:N27"/>
    <mergeCell ref="D28:F28"/>
    <mergeCell ref="H28:N28"/>
    <mergeCell ref="H31:O32"/>
    <mergeCell ref="D33:F33"/>
    <mergeCell ref="H33:N33"/>
    <mergeCell ref="D34:F34"/>
    <mergeCell ref="H34:N34"/>
    <mergeCell ref="A31:A32"/>
    <mergeCell ref="B31:B32"/>
    <mergeCell ref="C31:C32"/>
    <mergeCell ref="D31:F32"/>
    <mergeCell ref="G31:G32"/>
    <mergeCell ref="A25:A26"/>
    <mergeCell ref="B25:B26"/>
    <mergeCell ref="C25:C26"/>
    <mergeCell ref="D25:F26"/>
    <mergeCell ref="G25:G26"/>
    <mergeCell ref="C16:D16"/>
    <mergeCell ref="F16:H16"/>
    <mergeCell ref="H17:O18"/>
    <mergeCell ref="A17:A18"/>
    <mergeCell ref="B17:B18"/>
    <mergeCell ref="C17:C18"/>
    <mergeCell ref="D17:F18"/>
    <mergeCell ref="G17:G18"/>
    <mergeCell ref="D10:F10"/>
    <mergeCell ref="H10:N10"/>
    <mergeCell ref="D11:F11"/>
    <mergeCell ref="H11:N11"/>
    <mergeCell ref="C15:D15"/>
    <mergeCell ref="F15:H15"/>
    <mergeCell ref="D12:F12"/>
    <mergeCell ref="H12:N12"/>
    <mergeCell ref="D13:F13"/>
    <mergeCell ref="H13:N13"/>
    <mergeCell ref="D14:F14"/>
    <mergeCell ref="H14:N14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17CB-FEBE-46FB-8627-C7B352A8889E}">
  <dimension ref="A1:XFC40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227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228</v>
      </c>
      <c r="E4" s="75"/>
      <c r="F4" s="75"/>
      <c r="G4" s="2" t="s">
        <v>11</v>
      </c>
      <c r="H4" s="160" t="s">
        <v>111</v>
      </c>
      <c r="I4" s="160"/>
      <c r="J4" s="160"/>
      <c r="K4" s="160"/>
      <c r="L4" s="160"/>
      <c r="M4" s="160"/>
      <c r="N4" s="160"/>
      <c r="O4" s="20">
        <v>1199.22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75" t="s">
        <v>229</v>
      </c>
      <c r="E5" s="75"/>
      <c r="F5" s="75"/>
      <c r="G5" s="2" t="s">
        <v>11</v>
      </c>
      <c r="H5" s="160" t="s">
        <v>111</v>
      </c>
      <c r="I5" s="160"/>
      <c r="J5" s="160"/>
      <c r="K5" s="160"/>
      <c r="L5" s="160"/>
      <c r="M5" s="160"/>
      <c r="N5" s="160"/>
      <c r="O5" s="3">
        <v>1464.2</v>
      </c>
      <c r="P5" s="41" t="s">
        <v>48</v>
      </c>
    </row>
    <row r="6" spans="1:16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2663.42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233</v>
      </c>
      <c r="E10" s="96"/>
      <c r="F10" s="96"/>
      <c r="G10" s="13" t="s">
        <v>11</v>
      </c>
      <c r="H10" s="97" t="s">
        <v>19</v>
      </c>
      <c r="I10" s="97"/>
      <c r="J10" s="97"/>
      <c r="K10" s="97"/>
      <c r="L10" s="97"/>
      <c r="M10" s="97"/>
      <c r="N10" s="97"/>
      <c r="O10" s="14">
        <v>4479.8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17</v>
      </c>
      <c r="D11" s="96" t="s">
        <v>234</v>
      </c>
      <c r="E11" s="96"/>
      <c r="F11" s="96"/>
      <c r="G11" s="13" t="s">
        <v>11</v>
      </c>
      <c r="H11" s="97" t="s">
        <v>19</v>
      </c>
      <c r="I11" s="97"/>
      <c r="J11" s="97"/>
      <c r="K11" s="97"/>
      <c r="L11" s="97"/>
      <c r="M11" s="97"/>
      <c r="N11" s="97"/>
      <c r="O11" s="14">
        <v>639.97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59</v>
      </c>
      <c r="D12" s="96" t="s">
        <v>235</v>
      </c>
      <c r="E12" s="96"/>
      <c r="F12" s="96"/>
      <c r="G12" s="13" t="s">
        <v>11</v>
      </c>
      <c r="H12" s="97" t="s">
        <v>29</v>
      </c>
      <c r="I12" s="97"/>
      <c r="J12" s="97"/>
      <c r="K12" s="97"/>
      <c r="L12" s="97"/>
      <c r="M12" s="97"/>
      <c r="N12" s="97"/>
      <c r="O12" s="14">
        <v>299</v>
      </c>
      <c r="P12" s="6" t="s">
        <v>48</v>
      </c>
    </row>
    <row r="13" spans="1:16" s="42" customFormat="1" ht="12.75" customHeight="1" thickBot="1" x14ac:dyDescent="0.35">
      <c r="A13" s="11">
        <v>4</v>
      </c>
      <c r="B13" s="13" t="s">
        <v>10</v>
      </c>
      <c r="C13" s="12" t="s">
        <v>59</v>
      </c>
      <c r="D13" s="96" t="s">
        <v>236</v>
      </c>
      <c r="E13" s="96"/>
      <c r="F13" s="96"/>
      <c r="G13" s="13" t="s">
        <v>11</v>
      </c>
      <c r="H13" s="97" t="s">
        <v>29</v>
      </c>
      <c r="I13" s="97"/>
      <c r="J13" s="97"/>
      <c r="K13" s="97"/>
      <c r="L13" s="97"/>
      <c r="M13" s="97"/>
      <c r="N13" s="97"/>
      <c r="O13" s="14">
        <v>299</v>
      </c>
      <c r="P13" s="6" t="s">
        <v>48</v>
      </c>
    </row>
    <row r="14" spans="1:16" s="42" customFormat="1" ht="12.75" customHeight="1" thickBot="1" x14ac:dyDescent="0.35">
      <c r="A14" s="11">
        <v>5</v>
      </c>
      <c r="B14" s="13"/>
      <c r="C14" s="12"/>
      <c r="D14" s="96"/>
      <c r="E14" s="96"/>
      <c r="F14" s="96"/>
      <c r="G14" s="13"/>
      <c r="H14" s="97"/>
      <c r="I14" s="97"/>
      <c r="J14" s="97"/>
      <c r="K14" s="97"/>
      <c r="L14" s="97"/>
      <c r="M14" s="97"/>
      <c r="N14" s="97"/>
      <c r="O14" s="14"/>
      <c r="P14" s="6"/>
    </row>
    <row r="15" spans="1:16" ht="12.75" customHeight="1" thickBot="1" x14ac:dyDescent="0.4">
      <c r="A15" s="5"/>
      <c r="B15" s="5"/>
      <c r="C15" s="99"/>
      <c r="D15" s="99"/>
      <c r="E15" s="5"/>
      <c r="F15" s="99"/>
      <c r="G15" s="99"/>
      <c r="H15" s="99"/>
      <c r="I15" s="5"/>
      <c r="J15" s="6"/>
      <c r="K15" s="6"/>
      <c r="L15" s="15"/>
      <c r="M15" s="5"/>
      <c r="N15" s="16"/>
      <c r="O15" s="8"/>
      <c r="P15" s="40"/>
    </row>
    <row r="16" spans="1:16" ht="12.75" customHeight="1" thickBot="1" x14ac:dyDescent="0.4">
      <c r="A16" s="5"/>
      <c r="B16" s="5"/>
      <c r="C16" s="77"/>
      <c r="D16" s="77"/>
      <c r="E16" s="5"/>
      <c r="F16" s="77"/>
      <c r="G16" s="77"/>
      <c r="H16" s="77"/>
      <c r="I16" s="5"/>
      <c r="J16" s="5"/>
      <c r="K16" s="5"/>
      <c r="L16" s="5"/>
      <c r="M16" s="5"/>
      <c r="N16" s="17" t="s">
        <v>6</v>
      </c>
      <c r="O16" s="18">
        <f>+SUM(O10:O15)</f>
        <v>5717.77</v>
      </c>
      <c r="P16" s="40"/>
    </row>
    <row r="17" spans="1:16383" ht="12.75" customHeight="1" x14ac:dyDescent="0.35">
      <c r="A17" s="100" t="s">
        <v>7</v>
      </c>
      <c r="B17" s="100" t="s">
        <v>1</v>
      </c>
      <c r="C17" s="102" t="s">
        <v>2</v>
      </c>
      <c r="D17" s="104" t="s">
        <v>3</v>
      </c>
      <c r="E17" s="105"/>
      <c r="F17" s="106"/>
      <c r="G17" s="110" t="s">
        <v>4</v>
      </c>
      <c r="H17" s="112" t="s">
        <v>9</v>
      </c>
      <c r="I17" s="113"/>
      <c r="J17" s="113"/>
      <c r="K17" s="113"/>
      <c r="L17" s="113"/>
      <c r="M17" s="113"/>
      <c r="N17" s="113"/>
      <c r="O17" s="114"/>
      <c r="P17" s="40"/>
    </row>
    <row r="18" spans="1:16383" ht="12.75" customHeight="1" thickBot="1" x14ac:dyDescent="0.4">
      <c r="A18" s="101"/>
      <c r="B18" s="101"/>
      <c r="C18" s="103"/>
      <c r="D18" s="107"/>
      <c r="E18" s="108"/>
      <c r="F18" s="109"/>
      <c r="G18" s="111"/>
      <c r="H18" s="115"/>
      <c r="I18" s="116"/>
      <c r="J18" s="116"/>
      <c r="K18" s="116"/>
      <c r="L18" s="116"/>
      <c r="M18" s="116"/>
      <c r="N18" s="116"/>
      <c r="O18" s="117"/>
      <c r="P18" s="40"/>
    </row>
    <row r="19" spans="1:16383" s="42" customFormat="1" ht="12.75" customHeight="1" thickBot="1" x14ac:dyDescent="0.35">
      <c r="A19" s="19">
        <v>1</v>
      </c>
      <c r="B19" s="19" t="s">
        <v>10</v>
      </c>
      <c r="C19" s="19" t="s">
        <v>17</v>
      </c>
      <c r="D19" s="118" t="s">
        <v>232</v>
      </c>
      <c r="E19" s="118"/>
      <c r="F19" s="118"/>
      <c r="G19" s="19" t="s">
        <v>11</v>
      </c>
      <c r="H19" s="118" t="s">
        <v>231</v>
      </c>
      <c r="I19" s="118"/>
      <c r="J19" s="118"/>
      <c r="K19" s="118"/>
      <c r="L19" s="118"/>
      <c r="M19" s="118"/>
      <c r="N19" s="118"/>
      <c r="O19" s="20">
        <v>8981.3799999999992</v>
      </c>
      <c r="P19" s="43" t="s">
        <v>48</v>
      </c>
      <c r="Q19" s="44"/>
    </row>
    <row r="20" spans="1:16383" s="42" customFormat="1" ht="12.75" customHeight="1" thickBot="1" x14ac:dyDescent="0.35">
      <c r="A20" s="19">
        <v>2</v>
      </c>
      <c r="B20" s="19"/>
      <c r="C20" s="19"/>
      <c r="D20" s="118"/>
      <c r="E20" s="118"/>
      <c r="F20" s="118"/>
      <c r="G20" s="19"/>
      <c r="H20" s="118"/>
      <c r="I20" s="118"/>
      <c r="J20" s="118"/>
      <c r="K20" s="118"/>
      <c r="L20" s="118"/>
      <c r="M20" s="118"/>
      <c r="N20" s="118"/>
      <c r="O20" s="20"/>
      <c r="P20" s="43"/>
      <c r="Q20" s="44"/>
    </row>
    <row r="21" spans="1:16383" s="42" customFormat="1" ht="12.75" customHeight="1" thickBot="1" x14ac:dyDescent="0.35">
      <c r="A21" s="5"/>
      <c r="B21" s="5"/>
      <c r="C21" s="76"/>
      <c r="D21" s="76"/>
      <c r="E21" s="5"/>
      <c r="F21" s="76"/>
      <c r="G21" s="76"/>
      <c r="H21" s="99"/>
      <c r="I21" s="5"/>
      <c r="J21" s="6"/>
      <c r="K21" s="6"/>
      <c r="L21" s="5"/>
      <c r="M21" s="5"/>
      <c r="N21" s="21"/>
      <c r="O21" s="8"/>
      <c r="P21" s="49"/>
      <c r="Q21" s="44"/>
    </row>
    <row r="22" spans="1:16383" ht="12.75" customHeight="1" thickBot="1" x14ac:dyDescent="0.4">
      <c r="A22" s="5"/>
      <c r="B22" s="5"/>
      <c r="C22" s="99"/>
      <c r="D22" s="99"/>
      <c r="E22" s="5"/>
      <c r="F22" s="99"/>
      <c r="G22" s="99"/>
      <c r="H22" s="99"/>
      <c r="I22" s="5"/>
      <c r="J22" s="5"/>
      <c r="K22" s="5"/>
      <c r="L22" s="5"/>
      <c r="M22" s="5"/>
      <c r="N22" s="22" t="s">
        <v>6</v>
      </c>
      <c r="O22" s="23">
        <f>+SUM(O19:O21)</f>
        <v>8981.3799999999992</v>
      </c>
      <c r="P22" s="40"/>
    </row>
    <row r="23" spans="1:16383" ht="12.75" customHeight="1" x14ac:dyDescent="0.35">
      <c r="A23" s="119" t="s">
        <v>7</v>
      </c>
      <c r="B23" s="119" t="s">
        <v>84</v>
      </c>
      <c r="C23" s="121" t="s">
        <v>2</v>
      </c>
      <c r="D23" s="123" t="s">
        <v>3</v>
      </c>
      <c r="E23" s="124"/>
      <c r="F23" s="125"/>
      <c r="G23" s="129" t="s">
        <v>4</v>
      </c>
      <c r="H23" s="131" t="s">
        <v>13</v>
      </c>
      <c r="I23" s="132"/>
      <c r="J23" s="132"/>
      <c r="K23" s="132"/>
      <c r="L23" s="132"/>
      <c r="M23" s="132"/>
      <c r="N23" s="132"/>
      <c r="O23" s="133"/>
    </row>
    <row r="24" spans="1:16383" ht="12.75" customHeight="1" thickBot="1" x14ac:dyDescent="0.4">
      <c r="A24" s="120"/>
      <c r="B24" s="120"/>
      <c r="C24" s="122"/>
      <c r="D24" s="126"/>
      <c r="E24" s="127"/>
      <c r="F24" s="128"/>
      <c r="G24" s="130"/>
      <c r="H24" s="134"/>
      <c r="I24" s="135"/>
      <c r="J24" s="135"/>
      <c r="K24" s="135"/>
      <c r="L24" s="135"/>
      <c r="M24" s="135"/>
      <c r="N24" s="135"/>
      <c r="O24" s="136"/>
      <c r="P24" s="40"/>
    </row>
    <row r="25" spans="1:16383" ht="12.75" customHeight="1" thickBot="1" x14ac:dyDescent="0.4">
      <c r="A25" s="26">
        <v>1</v>
      </c>
      <c r="B25" s="26" t="s">
        <v>10</v>
      </c>
      <c r="C25" s="27" t="s">
        <v>17</v>
      </c>
      <c r="D25" s="137" t="s">
        <v>230</v>
      </c>
      <c r="E25" s="137"/>
      <c r="F25" s="137"/>
      <c r="G25" s="28" t="s">
        <v>11</v>
      </c>
      <c r="H25" s="138" t="s">
        <v>108</v>
      </c>
      <c r="I25" s="138"/>
      <c r="J25" s="138"/>
      <c r="K25" s="138"/>
      <c r="L25" s="138"/>
      <c r="M25" s="138"/>
      <c r="N25" s="138"/>
      <c r="O25" s="3">
        <v>1044</v>
      </c>
      <c r="P25" s="40" t="s">
        <v>48</v>
      </c>
    </row>
    <row r="26" spans="1:16383" ht="12.75" customHeight="1" thickBot="1" x14ac:dyDescent="0.4">
      <c r="A26" s="26">
        <v>2</v>
      </c>
      <c r="B26" s="26"/>
      <c r="C26" s="27"/>
      <c r="D26" s="137"/>
      <c r="E26" s="137"/>
      <c r="F26" s="137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9"/>
      <c r="O27" s="8"/>
      <c r="P27" s="46"/>
      <c r="Q27" s="47"/>
    </row>
    <row r="28" spans="1:16383" ht="12.75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30" t="s">
        <v>6</v>
      </c>
      <c r="O28" s="31">
        <f>+SUM(O25:O27)</f>
        <v>1044</v>
      </c>
    </row>
    <row r="29" spans="1:16383" ht="12.75" customHeight="1" x14ac:dyDescent="0.35">
      <c r="A29" s="139" t="s">
        <v>7</v>
      </c>
      <c r="B29" s="139" t="s">
        <v>1</v>
      </c>
      <c r="C29" s="141" t="s">
        <v>2</v>
      </c>
      <c r="D29" s="143" t="s">
        <v>3</v>
      </c>
      <c r="E29" s="144"/>
      <c r="F29" s="145"/>
      <c r="G29" s="149" t="s">
        <v>4</v>
      </c>
      <c r="H29" s="151" t="s">
        <v>14</v>
      </c>
      <c r="I29" s="152"/>
      <c r="J29" s="152"/>
      <c r="K29" s="152"/>
      <c r="L29" s="152"/>
      <c r="M29" s="152"/>
      <c r="N29" s="152"/>
      <c r="O29" s="153"/>
    </row>
    <row r="30" spans="1:16383" ht="15" thickBot="1" x14ac:dyDescent="0.4">
      <c r="A30" s="140"/>
      <c r="B30" s="140"/>
      <c r="C30" s="142"/>
      <c r="D30" s="146"/>
      <c r="E30" s="147"/>
      <c r="F30" s="148"/>
      <c r="G30" s="150"/>
      <c r="H30" s="154"/>
      <c r="I30" s="155"/>
      <c r="J30" s="155"/>
      <c r="K30" s="155"/>
      <c r="L30" s="155"/>
      <c r="M30" s="155"/>
      <c r="N30" s="155"/>
      <c r="O30" s="156"/>
    </row>
    <row r="31" spans="1:16383" ht="15" thickBot="1" x14ac:dyDescent="0.4">
      <c r="A31" s="32">
        <v>1</v>
      </c>
      <c r="B31" s="32" t="s">
        <v>10</v>
      </c>
      <c r="C31" s="33" t="s">
        <v>59</v>
      </c>
      <c r="D31" s="158" t="s">
        <v>238</v>
      </c>
      <c r="E31" s="158"/>
      <c r="F31" s="158"/>
      <c r="G31" s="34" t="s">
        <v>11</v>
      </c>
      <c r="H31" s="158" t="s">
        <v>237</v>
      </c>
      <c r="I31" s="158"/>
      <c r="J31" s="158"/>
      <c r="K31" s="158"/>
      <c r="L31" s="158"/>
      <c r="M31" s="158"/>
      <c r="N31" s="158"/>
      <c r="O31" s="14">
        <v>1419</v>
      </c>
      <c r="P31" s="5" t="s">
        <v>48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pans="1:16383" ht="15" thickBot="1" x14ac:dyDescent="0.4">
      <c r="A32" s="32">
        <v>2</v>
      </c>
      <c r="B32" s="32"/>
      <c r="C32" s="33"/>
      <c r="D32" s="157"/>
      <c r="E32" s="157"/>
      <c r="F32" s="157"/>
      <c r="G32" s="34"/>
      <c r="H32" s="158"/>
      <c r="I32" s="158"/>
      <c r="J32" s="158"/>
      <c r="K32" s="158"/>
      <c r="L32" s="158"/>
      <c r="M32" s="158"/>
      <c r="N32" s="158"/>
      <c r="O32" s="14"/>
    </row>
    <row r="33" spans="1:15" ht="15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5"/>
      <c r="O33" s="8"/>
    </row>
    <row r="34" spans="1:15" ht="15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6" t="s">
        <v>6</v>
      </c>
      <c r="O34" s="37">
        <f>+SUM(O31:O33)</f>
        <v>1419</v>
      </c>
    </row>
    <row r="35" spans="1:1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38"/>
    </row>
    <row r="36" spans="1:15" ht="15.5" x14ac:dyDescent="0.35">
      <c r="A36" s="5"/>
      <c r="B36" s="5"/>
      <c r="C36" s="99"/>
      <c r="D36" s="99"/>
      <c r="E36" s="5"/>
      <c r="F36" s="99"/>
      <c r="G36" s="99"/>
      <c r="H36" s="99"/>
      <c r="I36" s="5"/>
      <c r="J36" s="5"/>
      <c r="K36" s="5"/>
      <c r="L36" s="159" t="s">
        <v>15</v>
      </c>
      <c r="M36" s="159"/>
      <c r="N36" s="159"/>
      <c r="O36" s="39">
        <f>+O22+O16+O7+O28+O34</f>
        <v>19825.57</v>
      </c>
    </row>
    <row r="39" spans="1:15" x14ac:dyDescent="0.35">
      <c r="O39" s="48"/>
    </row>
    <row r="40" spans="1:15" x14ac:dyDescent="0.35">
      <c r="O40" s="48"/>
    </row>
  </sheetData>
  <mergeCells count="72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2:F12"/>
    <mergeCell ref="H12:N12"/>
    <mergeCell ref="D10:F10"/>
    <mergeCell ref="H10:N10"/>
    <mergeCell ref="D11:F11"/>
    <mergeCell ref="H11:N11"/>
    <mergeCell ref="D13:F13"/>
    <mergeCell ref="H13:N13"/>
    <mergeCell ref="D14:F14"/>
    <mergeCell ref="H14:N14"/>
    <mergeCell ref="C15:D15"/>
    <mergeCell ref="F15:H15"/>
    <mergeCell ref="A17:A18"/>
    <mergeCell ref="B17:B18"/>
    <mergeCell ref="C17:C18"/>
    <mergeCell ref="D17:F18"/>
    <mergeCell ref="G17:G18"/>
    <mergeCell ref="D19:F19"/>
    <mergeCell ref="H19:N19"/>
    <mergeCell ref="D20:F20"/>
    <mergeCell ref="H20:N20"/>
    <mergeCell ref="C16:D16"/>
    <mergeCell ref="F16:H16"/>
    <mergeCell ref="H17:O18"/>
    <mergeCell ref="H23:O24"/>
    <mergeCell ref="C21:D21"/>
    <mergeCell ref="F21:H21"/>
    <mergeCell ref="C22:D22"/>
    <mergeCell ref="F22:H22"/>
    <mergeCell ref="A23:A24"/>
    <mergeCell ref="B23:B24"/>
    <mergeCell ref="C23:C24"/>
    <mergeCell ref="D23:F24"/>
    <mergeCell ref="G23:G24"/>
    <mergeCell ref="D25:F25"/>
    <mergeCell ref="H25:N25"/>
    <mergeCell ref="D26:F26"/>
    <mergeCell ref="H26:N26"/>
    <mergeCell ref="A29:A30"/>
    <mergeCell ref="B29:B30"/>
    <mergeCell ref="C29:C30"/>
    <mergeCell ref="D29:F30"/>
    <mergeCell ref="G29:G30"/>
    <mergeCell ref="H29:O30"/>
    <mergeCell ref="D31:F31"/>
    <mergeCell ref="H31:N31"/>
    <mergeCell ref="D32:F32"/>
    <mergeCell ref="H32:N32"/>
    <mergeCell ref="C36:D36"/>
    <mergeCell ref="F36:H36"/>
    <mergeCell ref="L36:N3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6EDA9-28CB-4551-B67F-447DF7AE3DF5}">
  <dimension ref="A1:XFC37"/>
  <sheetViews>
    <sheetView workbookViewId="0">
      <selection activeCell="B4" sqref="B4:F4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239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245</v>
      </c>
      <c r="E4" s="75"/>
      <c r="F4" s="75"/>
      <c r="G4" s="2" t="s">
        <v>11</v>
      </c>
      <c r="H4" s="160" t="s">
        <v>62</v>
      </c>
      <c r="I4" s="160"/>
      <c r="J4" s="160"/>
      <c r="K4" s="160"/>
      <c r="L4" s="160"/>
      <c r="M4" s="160"/>
      <c r="N4" s="160"/>
      <c r="O4" s="20">
        <v>4108.33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4108.33</v>
      </c>
      <c r="P7" s="40"/>
    </row>
    <row r="8" spans="1:17" ht="12.75" hidden="1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hidden="1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hidden="1" customHeight="1" thickBot="1" x14ac:dyDescent="0.35">
      <c r="A10" s="11">
        <v>1</v>
      </c>
      <c r="B10" s="13"/>
      <c r="C10" s="12"/>
      <c r="D10" s="96"/>
      <c r="E10" s="96"/>
      <c r="F10" s="96"/>
      <c r="G10" s="13"/>
      <c r="H10" s="97"/>
      <c r="I10" s="97"/>
      <c r="J10" s="97"/>
      <c r="K10" s="97"/>
      <c r="L10" s="97"/>
      <c r="M10" s="97"/>
      <c r="N10" s="97"/>
      <c r="O10" s="14"/>
      <c r="P10" s="6"/>
    </row>
    <row r="11" spans="1:17" s="42" customFormat="1" ht="12.75" hidden="1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hidden="1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hidden="1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242</v>
      </c>
      <c r="E16" s="118"/>
      <c r="F16" s="118"/>
      <c r="G16" s="19" t="s">
        <v>11</v>
      </c>
      <c r="H16" s="118" t="s">
        <v>126</v>
      </c>
      <c r="I16" s="118"/>
      <c r="J16" s="118"/>
      <c r="K16" s="118"/>
      <c r="L16" s="118"/>
      <c r="M16" s="118"/>
      <c r="N16" s="118"/>
      <c r="O16" s="20">
        <v>41899.199999999997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45</v>
      </c>
      <c r="D17" s="118" t="s">
        <v>244</v>
      </c>
      <c r="E17" s="118"/>
      <c r="F17" s="118"/>
      <c r="G17" s="19" t="s">
        <v>11</v>
      </c>
      <c r="H17" s="118" t="s">
        <v>243</v>
      </c>
      <c r="I17" s="118"/>
      <c r="J17" s="118"/>
      <c r="K17" s="118"/>
      <c r="L17" s="118"/>
      <c r="M17" s="118"/>
      <c r="N17" s="118"/>
      <c r="O17" s="20">
        <v>489</v>
      </c>
      <c r="P17" s="43" t="s">
        <v>48</v>
      </c>
      <c r="Q17" s="44"/>
    </row>
    <row r="18" spans="1:16383" s="42" customFormat="1" ht="12.75" customHeight="1" thickBot="1" x14ac:dyDescent="0.35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42388.2</v>
      </c>
      <c r="P19" s="40"/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0"/>
    </row>
    <row r="23" spans="1:16383" ht="12.75" hidden="1" customHeight="1" thickBot="1" x14ac:dyDescent="0.4">
      <c r="A23" s="26">
        <v>2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t="12.75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" thickBot="1" x14ac:dyDescent="0.4">
      <c r="A28" s="32">
        <v>1</v>
      </c>
      <c r="B28" s="32" t="s">
        <v>10</v>
      </c>
      <c r="C28" s="33" t="s">
        <v>196</v>
      </c>
      <c r="D28" s="158" t="s">
        <v>241</v>
      </c>
      <c r="E28" s="158"/>
      <c r="F28" s="158"/>
      <c r="G28" s="34" t="s">
        <v>11</v>
      </c>
      <c r="H28" s="158" t="s">
        <v>194</v>
      </c>
      <c r="I28" s="158"/>
      <c r="J28" s="158"/>
      <c r="K28" s="158"/>
      <c r="L28" s="158"/>
      <c r="M28" s="158"/>
      <c r="N28" s="158"/>
      <c r="O28" s="14">
        <f>382.8+466.32</f>
        <v>849.12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" thickBot="1" x14ac:dyDescent="0.4">
      <c r="A29" s="32">
        <v>2</v>
      </c>
      <c r="B29" s="32" t="s">
        <v>10</v>
      </c>
      <c r="C29" s="33" t="s">
        <v>196</v>
      </c>
      <c r="D29" s="158" t="s">
        <v>240</v>
      </c>
      <c r="E29" s="158"/>
      <c r="F29" s="158"/>
      <c r="G29" s="34" t="s">
        <v>11</v>
      </c>
      <c r="H29" s="158" t="s">
        <v>194</v>
      </c>
      <c r="I29" s="158"/>
      <c r="J29" s="158"/>
      <c r="K29" s="158"/>
      <c r="L29" s="158"/>
      <c r="M29" s="158"/>
      <c r="N29" s="158"/>
      <c r="O29" s="14">
        <f>300+200+500</f>
        <v>1000</v>
      </c>
    </row>
    <row r="30" spans="1:16383" ht="15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1849.12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48345.65</v>
      </c>
    </row>
    <row r="36" spans="1:15" x14ac:dyDescent="0.35">
      <c r="O36" s="48"/>
    </row>
    <row r="37" spans="1:15" x14ac:dyDescent="0.35">
      <c r="O37" s="48"/>
    </row>
  </sheetData>
  <mergeCells count="66">
    <mergeCell ref="D28:F28"/>
    <mergeCell ref="H28:N28"/>
    <mergeCell ref="D29:F29"/>
    <mergeCell ref="H29:N29"/>
    <mergeCell ref="C33:D33"/>
    <mergeCell ref="F33:H33"/>
    <mergeCell ref="L33:N33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C19:D19"/>
    <mergeCell ref="F19:H19"/>
    <mergeCell ref="A20:A21"/>
    <mergeCell ref="B20:B21"/>
    <mergeCell ref="C20:C21"/>
    <mergeCell ref="D20:F21"/>
    <mergeCell ref="G20:G21"/>
    <mergeCell ref="H20:O21"/>
    <mergeCell ref="D16:F16"/>
    <mergeCell ref="H16:N16"/>
    <mergeCell ref="C18:D18"/>
    <mergeCell ref="F18:H18"/>
    <mergeCell ref="D17:F17"/>
    <mergeCell ref="H17:N17"/>
    <mergeCell ref="C13:D13"/>
    <mergeCell ref="F13:H13"/>
    <mergeCell ref="A14:A15"/>
    <mergeCell ref="B14:B15"/>
    <mergeCell ref="C14:C15"/>
    <mergeCell ref="D14:F15"/>
    <mergeCell ref="G14:G15"/>
    <mergeCell ref="H14:O15"/>
    <mergeCell ref="C12:D12"/>
    <mergeCell ref="F12:H12"/>
    <mergeCell ref="D10:F10"/>
    <mergeCell ref="H10:N10"/>
    <mergeCell ref="D11:F11"/>
    <mergeCell ref="H11:N11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852BA-2F7D-40B0-B5B4-89164FC6250E}">
  <dimension ref="A1:XFC37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246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hidden="1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hidden="1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hidden="1" customHeight="1" thickBot="1" x14ac:dyDescent="0.35">
      <c r="A4" s="1">
        <v>1</v>
      </c>
      <c r="B4" s="1"/>
      <c r="C4" s="1"/>
      <c r="D4" s="75"/>
      <c r="E4" s="75"/>
      <c r="F4" s="75"/>
      <c r="G4" s="2"/>
      <c r="H4" s="160"/>
      <c r="I4" s="160"/>
      <c r="J4" s="160"/>
      <c r="K4" s="160"/>
      <c r="L4" s="160"/>
      <c r="M4" s="160"/>
      <c r="N4" s="160"/>
      <c r="O4" s="20"/>
      <c r="P4" s="41"/>
    </row>
    <row r="5" spans="1:17" s="42" customFormat="1" ht="12.75" hidden="1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hidden="1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hidden="1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249</v>
      </c>
      <c r="D10" s="96" t="s">
        <v>248</v>
      </c>
      <c r="E10" s="96"/>
      <c r="F10" s="96"/>
      <c r="G10" s="13" t="s">
        <v>11</v>
      </c>
      <c r="H10" s="97" t="s">
        <v>247</v>
      </c>
      <c r="I10" s="97"/>
      <c r="J10" s="97"/>
      <c r="K10" s="97"/>
      <c r="L10" s="97"/>
      <c r="M10" s="97"/>
      <c r="N10" s="97"/>
      <c r="O10" s="14">
        <v>18850</v>
      </c>
      <c r="P10" s="6"/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hidden="1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hidden="1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18850</v>
      </c>
      <c r="P13" s="40"/>
    </row>
    <row r="14" spans="1:17" ht="12.75" hidden="1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hidden="1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hidden="1" customHeight="1" thickBot="1" x14ac:dyDescent="0.35">
      <c r="A16" s="19">
        <v>1</v>
      </c>
      <c r="B16" s="19"/>
      <c r="C16" s="19"/>
      <c r="D16" s="118"/>
      <c r="E16" s="118"/>
      <c r="F16" s="118"/>
      <c r="G16" s="19"/>
      <c r="H16" s="118"/>
      <c r="I16" s="118"/>
      <c r="J16" s="118"/>
      <c r="K16" s="118"/>
      <c r="L16" s="118"/>
      <c r="M16" s="118"/>
      <c r="N16" s="118"/>
      <c r="O16" s="20"/>
      <c r="P16" s="43"/>
      <c r="Q16" s="44"/>
    </row>
    <row r="17" spans="1:16383" s="42" customFormat="1" ht="12.75" hidden="1" customHeight="1" thickBot="1" x14ac:dyDescent="0.35">
      <c r="A17" s="19">
        <v>2</v>
      </c>
      <c r="B17" s="19"/>
      <c r="C17" s="19"/>
      <c r="D17" s="118"/>
      <c r="E17" s="118"/>
      <c r="F17" s="118"/>
      <c r="G17" s="19"/>
      <c r="H17" s="118"/>
      <c r="I17" s="118"/>
      <c r="J17" s="118"/>
      <c r="K17" s="118"/>
      <c r="L17" s="118"/>
      <c r="M17" s="118"/>
      <c r="N17" s="118"/>
      <c r="O17" s="20"/>
      <c r="P17" s="43"/>
      <c r="Q17" s="44"/>
    </row>
    <row r="18" spans="1:16383" s="42" customFormat="1" ht="12.75" hidden="1" customHeight="1" thickBot="1" x14ac:dyDescent="0.35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hidden="1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0</v>
      </c>
      <c r="P19" s="40"/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0"/>
    </row>
    <row r="23" spans="1:16383" ht="12.75" hidden="1" customHeight="1" thickBot="1" x14ac:dyDescent="0.4">
      <c r="A23" s="26">
        <v>2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t="12.75" hidden="1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" hidden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" hidden="1" thickBot="1" x14ac:dyDescent="0.4">
      <c r="A28" s="32">
        <v>1</v>
      </c>
      <c r="B28" s="32"/>
      <c r="C28" s="33"/>
      <c r="D28" s="158"/>
      <c r="E28" s="158"/>
      <c r="F28" s="158"/>
      <c r="G28" s="34"/>
      <c r="H28" s="158"/>
      <c r="I28" s="158"/>
      <c r="J28" s="158"/>
      <c r="K28" s="158"/>
      <c r="L28" s="158"/>
      <c r="M28" s="158"/>
      <c r="N28" s="158"/>
      <c r="O28" s="14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" hidden="1" thickBot="1" x14ac:dyDescent="0.4">
      <c r="A29" s="32">
        <v>2</v>
      </c>
      <c r="B29" s="32"/>
      <c r="C29" s="33"/>
      <c r="D29" s="158"/>
      <c r="E29" s="158"/>
      <c r="F29" s="158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t="15" hidden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" hidden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0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18850</v>
      </c>
    </row>
    <row r="36" spans="1:15" x14ac:dyDescent="0.35">
      <c r="O36" s="48"/>
    </row>
    <row r="37" spans="1:15" x14ac:dyDescent="0.35">
      <c r="O37" s="48"/>
    </row>
  </sheetData>
  <mergeCells count="66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D16:F16"/>
    <mergeCell ref="H16:N16"/>
    <mergeCell ref="D17:F17"/>
    <mergeCell ref="H17:N17"/>
    <mergeCell ref="C18:D18"/>
    <mergeCell ref="F18:H18"/>
    <mergeCell ref="C19:D19"/>
    <mergeCell ref="F19:H19"/>
    <mergeCell ref="A20:A21"/>
    <mergeCell ref="B20:B21"/>
    <mergeCell ref="C20:C21"/>
    <mergeCell ref="D20:F21"/>
    <mergeCell ref="G20:G21"/>
    <mergeCell ref="H20:O21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D28:F28"/>
    <mergeCell ref="H28:N28"/>
    <mergeCell ref="D29:F29"/>
    <mergeCell ref="H29:N29"/>
    <mergeCell ref="C33:D33"/>
    <mergeCell ref="F33:H33"/>
    <mergeCell ref="L33:N3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F0450-43FE-46D6-BE77-F06D9BB971AC}">
  <dimension ref="A1:XFC41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246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59</v>
      </c>
      <c r="D4" s="75" t="s">
        <v>252</v>
      </c>
      <c r="E4" s="75"/>
      <c r="F4" s="75"/>
      <c r="G4" s="2" t="s">
        <v>11</v>
      </c>
      <c r="H4" s="160" t="s">
        <v>164</v>
      </c>
      <c r="I4" s="160"/>
      <c r="J4" s="160"/>
      <c r="K4" s="160"/>
      <c r="L4" s="160"/>
      <c r="M4" s="160"/>
      <c r="N4" s="160"/>
      <c r="O4" s="20">
        <v>1856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1856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59</v>
      </c>
      <c r="D10" s="96" t="s">
        <v>251</v>
      </c>
      <c r="E10" s="96"/>
      <c r="F10" s="96"/>
      <c r="G10" s="13" t="s">
        <v>11</v>
      </c>
      <c r="H10" s="97" t="s">
        <v>250</v>
      </c>
      <c r="I10" s="97"/>
      <c r="J10" s="97"/>
      <c r="K10" s="97"/>
      <c r="L10" s="97"/>
      <c r="M10" s="97"/>
      <c r="N10" s="97"/>
      <c r="O10" s="14">
        <v>22561.22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 t="s">
        <v>10</v>
      </c>
      <c r="C11" s="12" t="s">
        <v>151</v>
      </c>
      <c r="D11" s="96" t="s">
        <v>254</v>
      </c>
      <c r="E11" s="96"/>
      <c r="F11" s="96"/>
      <c r="G11" s="13" t="s">
        <v>11</v>
      </c>
      <c r="H11" s="97" t="s">
        <v>34</v>
      </c>
      <c r="I11" s="97"/>
      <c r="J11" s="97"/>
      <c r="K11" s="97"/>
      <c r="L11" s="97"/>
      <c r="M11" s="97"/>
      <c r="N11" s="97"/>
      <c r="O11" s="14">
        <v>12042.59</v>
      </c>
      <c r="P11" s="6" t="s">
        <v>48</v>
      </c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34603.81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59</v>
      </c>
      <c r="D16" s="118" t="s">
        <v>252</v>
      </c>
      <c r="E16" s="118"/>
      <c r="F16" s="118"/>
      <c r="G16" s="19" t="s">
        <v>11</v>
      </c>
      <c r="H16" s="118" t="s">
        <v>253</v>
      </c>
      <c r="I16" s="118"/>
      <c r="J16" s="118"/>
      <c r="K16" s="118"/>
      <c r="L16" s="118"/>
      <c r="M16" s="118"/>
      <c r="N16" s="118"/>
      <c r="O16" s="20">
        <v>1856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151</v>
      </c>
      <c r="D17" s="118" t="s">
        <v>255</v>
      </c>
      <c r="E17" s="118"/>
      <c r="F17" s="118"/>
      <c r="G17" s="19" t="s">
        <v>11</v>
      </c>
      <c r="H17" s="118" t="s">
        <v>34</v>
      </c>
      <c r="I17" s="118"/>
      <c r="J17" s="118"/>
      <c r="K17" s="118"/>
      <c r="L17" s="118"/>
      <c r="M17" s="118"/>
      <c r="N17" s="118"/>
      <c r="O17" s="20">
        <v>4907.1499999999996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17</v>
      </c>
      <c r="D18" s="118" t="s">
        <v>257</v>
      </c>
      <c r="E18" s="118"/>
      <c r="F18" s="118"/>
      <c r="G18" s="19" t="s">
        <v>11</v>
      </c>
      <c r="H18" s="118" t="s">
        <v>170</v>
      </c>
      <c r="I18" s="118"/>
      <c r="J18" s="118"/>
      <c r="K18" s="118"/>
      <c r="L18" s="118"/>
      <c r="M18" s="118"/>
      <c r="N18" s="118"/>
      <c r="O18" s="20">
        <v>4595.95</v>
      </c>
      <c r="P18" s="43" t="s">
        <v>48</v>
      </c>
      <c r="Q18" s="44"/>
    </row>
    <row r="19" spans="1:16383" s="42" customFormat="1" ht="12.75" customHeight="1" thickBot="1" x14ac:dyDescent="0.35">
      <c r="A19" s="19">
        <v>4</v>
      </c>
      <c r="B19" s="19" t="s">
        <v>10</v>
      </c>
      <c r="C19" s="19" t="s">
        <v>17</v>
      </c>
      <c r="D19" s="118" t="s">
        <v>175</v>
      </c>
      <c r="E19" s="118"/>
      <c r="F19" s="118"/>
      <c r="G19" s="19" t="s">
        <v>11</v>
      </c>
      <c r="H19" s="118" t="s">
        <v>258</v>
      </c>
      <c r="I19" s="118"/>
      <c r="J19" s="118"/>
      <c r="K19" s="118"/>
      <c r="L19" s="118"/>
      <c r="M19" s="118"/>
      <c r="N19" s="118"/>
      <c r="O19" s="20">
        <v>2354.8000000000002</v>
      </c>
      <c r="P19" s="43" t="s">
        <v>48</v>
      </c>
      <c r="Q19" s="44"/>
    </row>
    <row r="20" spans="1:16383" s="42" customFormat="1" ht="12.75" customHeight="1" thickBot="1" x14ac:dyDescent="0.35">
      <c r="A20" s="19">
        <v>5</v>
      </c>
      <c r="B20" s="19" t="s">
        <v>10</v>
      </c>
      <c r="C20" s="19" t="s">
        <v>17</v>
      </c>
      <c r="D20" s="118" t="s">
        <v>175</v>
      </c>
      <c r="E20" s="118"/>
      <c r="F20" s="118"/>
      <c r="G20" s="19" t="s">
        <v>11</v>
      </c>
      <c r="H20" s="118" t="s">
        <v>176</v>
      </c>
      <c r="I20" s="118"/>
      <c r="J20" s="118"/>
      <c r="K20" s="118"/>
      <c r="L20" s="118"/>
      <c r="M20" s="118"/>
      <c r="N20" s="118"/>
      <c r="O20" s="20">
        <v>1682</v>
      </c>
      <c r="P20" s="43" t="s">
        <v>156</v>
      </c>
      <c r="Q20" s="44"/>
    </row>
    <row r="21" spans="1:16383" s="42" customFormat="1" ht="12.75" customHeight="1" thickBot="1" x14ac:dyDescent="0.35">
      <c r="A21" s="19">
        <v>6</v>
      </c>
      <c r="B21" s="19" t="s">
        <v>10</v>
      </c>
      <c r="C21" s="19" t="s">
        <v>17</v>
      </c>
      <c r="D21" s="118" t="s">
        <v>260</v>
      </c>
      <c r="E21" s="118"/>
      <c r="F21" s="118"/>
      <c r="G21" s="19" t="s">
        <v>11</v>
      </c>
      <c r="H21" s="118" t="s">
        <v>259</v>
      </c>
      <c r="I21" s="118"/>
      <c r="J21" s="118"/>
      <c r="K21" s="118"/>
      <c r="L21" s="118"/>
      <c r="M21" s="118"/>
      <c r="N21" s="118"/>
      <c r="O21" s="20">
        <v>1557.69</v>
      </c>
      <c r="P21" s="43" t="s">
        <v>48</v>
      </c>
      <c r="Q21" s="44"/>
    </row>
    <row r="22" spans="1:16383" s="42" customFormat="1" ht="12.75" customHeight="1" thickBot="1" x14ac:dyDescent="0.35">
      <c r="A22" s="5"/>
      <c r="B22" s="5"/>
      <c r="C22" s="76"/>
      <c r="D22" s="76"/>
      <c r="E22" s="5"/>
      <c r="F22" s="76"/>
      <c r="G22" s="76"/>
      <c r="H22" s="99"/>
      <c r="I22" s="5"/>
      <c r="J22" s="6"/>
      <c r="K22" s="6"/>
      <c r="L22" s="5"/>
      <c r="M22" s="5"/>
      <c r="N22" s="21"/>
      <c r="O22" s="8"/>
      <c r="P22" s="49"/>
      <c r="Q22" s="44"/>
    </row>
    <row r="23" spans="1:16383" ht="12.75" customHeight="1" thickBot="1" x14ac:dyDescent="0.4">
      <c r="A23" s="5"/>
      <c r="B23" s="5"/>
      <c r="C23" s="99"/>
      <c r="D23" s="99"/>
      <c r="E23" s="5"/>
      <c r="F23" s="99"/>
      <c r="G23" s="99"/>
      <c r="H23" s="99"/>
      <c r="I23" s="5"/>
      <c r="J23" s="5"/>
      <c r="K23" s="5"/>
      <c r="L23" s="5"/>
      <c r="M23" s="5"/>
      <c r="N23" s="22" t="s">
        <v>6</v>
      </c>
      <c r="O23" s="23">
        <f>+SUM(O16:O22)</f>
        <v>16953.589999999997</v>
      </c>
      <c r="P23" s="40"/>
    </row>
    <row r="24" spans="1:16383" ht="12.75" customHeight="1" x14ac:dyDescent="0.35">
      <c r="A24" s="119" t="s">
        <v>7</v>
      </c>
      <c r="B24" s="119" t="s">
        <v>84</v>
      </c>
      <c r="C24" s="121" t="s">
        <v>2</v>
      </c>
      <c r="D24" s="123" t="s">
        <v>3</v>
      </c>
      <c r="E24" s="124"/>
      <c r="F24" s="125"/>
      <c r="G24" s="129" t="s">
        <v>4</v>
      </c>
      <c r="H24" s="131" t="s">
        <v>13</v>
      </c>
      <c r="I24" s="132"/>
      <c r="J24" s="132"/>
      <c r="K24" s="132"/>
      <c r="L24" s="132"/>
      <c r="M24" s="132"/>
      <c r="N24" s="132"/>
      <c r="O24" s="133"/>
    </row>
    <row r="25" spans="1:16383" ht="12.75" customHeight="1" thickBot="1" x14ac:dyDescent="0.4">
      <c r="A25" s="120"/>
      <c r="B25" s="120"/>
      <c r="C25" s="122"/>
      <c r="D25" s="126"/>
      <c r="E25" s="127"/>
      <c r="F25" s="128"/>
      <c r="G25" s="130"/>
      <c r="H25" s="134"/>
      <c r="I25" s="135"/>
      <c r="J25" s="135"/>
      <c r="K25" s="135"/>
      <c r="L25" s="135"/>
      <c r="M25" s="135"/>
      <c r="N25" s="135"/>
      <c r="O25" s="136"/>
      <c r="P25" s="40"/>
    </row>
    <row r="26" spans="1:16383" ht="12.75" customHeight="1" thickBot="1" x14ac:dyDescent="0.4">
      <c r="A26" s="26">
        <v>1</v>
      </c>
      <c r="B26" s="26" t="s">
        <v>10</v>
      </c>
      <c r="C26" s="27" t="s">
        <v>151</v>
      </c>
      <c r="D26" s="137" t="s">
        <v>255</v>
      </c>
      <c r="E26" s="137"/>
      <c r="F26" s="137"/>
      <c r="G26" s="28" t="s">
        <v>11</v>
      </c>
      <c r="H26" s="138" t="s">
        <v>34</v>
      </c>
      <c r="I26" s="138"/>
      <c r="J26" s="138"/>
      <c r="K26" s="138"/>
      <c r="L26" s="138"/>
      <c r="M26" s="138"/>
      <c r="N26" s="138"/>
      <c r="O26" s="3">
        <v>8014.69</v>
      </c>
      <c r="P26" s="40"/>
    </row>
    <row r="27" spans="1:16383" ht="12.75" customHeight="1" thickBot="1" x14ac:dyDescent="0.4">
      <c r="A27" s="26">
        <v>2</v>
      </c>
      <c r="B27" s="26"/>
      <c r="C27" s="27"/>
      <c r="D27" s="137"/>
      <c r="E27" s="137"/>
      <c r="F27" s="137"/>
      <c r="G27" s="28"/>
      <c r="H27" s="138"/>
      <c r="I27" s="138"/>
      <c r="J27" s="138"/>
      <c r="K27" s="138"/>
      <c r="L27" s="138"/>
      <c r="M27" s="138"/>
      <c r="N27" s="138"/>
      <c r="O27" s="3"/>
      <c r="P27" s="46"/>
      <c r="Q27" s="47"/>
    </row>
    <row r="28" spans="1:16383" ht="12.75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29"/>
      <c r="O28" s="8"/>
      <c r="P28" s="46"/>
      <c r="Q28" s="47"/>
    </row>
    <row r="29" spans="1:16383" ht="12.75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30" t="s">
        <v>6</v>
      </c>
      <c r="O29" s="31">
        <f>+SUM(O26:O28)</f>
        <v>8014.69</v>
      </c>
    </row>
    <row r="30" spans="1:16383" ht="12.75" customHeight="1" x14ac:dyDescent="0.35">
      <c r="A30" s="139" t="s">
        <v>7</v>
      </c>
      <c r="B30" s="139" t="s">
        <v>1</v>
      </c>
      <c r="C30" s="141" t="s">
        <v>2</v>
      </c>
      <c r="D30" s="143" t="s">
        <v>3</v>
      </c>
      <c r="E30" s="144"/>
      <c r="F30" s="145"/>
      <c r="G30" s="149" t="s">
        <v>4</v>
      </c>
      <c r="H30" s="151" t="s">
        <v>14</v>
      </c>
      <c r="I30" s="152"/>
      <c r="J30" s="152"/>
      <c r="K30" s="152"/>
      <c r="L30" s="152"/>
      <c r="M30" s="152"/>
      <c r="N30" s="152"/>
      <c r="O30" s="153"/>
    </row>
    <row r="31" spans="1:16383" ht="15" thickBot="1" x14ac:dyDescent="0.4">
      <c r="A31" s="140"/>
      <c r="B31" s="140"/>
      <c r="C31" s="142"/>
      <c r="D31" s="146"/>
      <c r="E31" s="147"/>
      <c r="F31" s="148"/>
      <c r="G31" s="150"/>
      <c r="H31" s="154"/>
      <c r="I31" s="155"/>
      <c r="J31" s="155"/>
      <c r="K31" s="155"/>
      <c r="L31" s="155"/>
      <c r="M31" s="155"/>
      <c r="N31" s="155"/>
      <c r="O31" s="156"/>
    </row>
    <row r="32" spans="1:16383" ht="15" thickBot="1" x14ac:dyDescent="0.4">
      <c r="A32" s="32">
        <v>1</v>
      </c>
      <c r="B32" s="32" t="s">
        <v>10</v>
      </c>
      <c r="C32" s="33" t="s">
        <v>151</v>
      </c>
      <c r="D32" s="158" t="s">
        <v>256</v>
      </c>
      <c r="E32" s="158"/>
      <c r="F32" s="158"/>
      <c r="G32" s="34" t="s">
        <v>11</v>
      </c>
      <c r="H32" s="158" t="s">
        <v>34</v>
      </c>
      <c r="I32" s="158"/>
      <c r="J32" s="158"/>
      <c r="K32" s="158"/>
      <c r="L32" s="158"/>
      <c r="M32" s="158"/>
      <c r="N32" s="158"/>
      <c r="O32" s="14">
        <v>11655.24</v>
      </c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spans="1:15" ht="15" thickBot="1" x14ac:dyDescent="0.4">
      <c r="A33" s="32">
        <v>2</v>
      </c>
      <c r="B33" s="32"/>
      <c r="C33" s="33"/>
      <c r="D33" s="158"/>
      <c r="E33" s="158"/>
      <c r="F33" s="158"/>
      <c r="G33" s="34"/>
      <c r="H33" s="158"/>
      <c r="I33" s="158"/>
      <c r="J33" s="158"/>
      <c r="K33" s="158"/>
      <c r="L33" s="158"/>
      <c r="M33" s="158"/>
      <c r="N33" s="158"/>
      <c r="O33" s="14"/>
    </row>
    <row r="34" spans="1:15" ht="15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5"/>
      <c r="O34" s="8"/>
    </row>
    <row r="35" spans="1:15" ht="15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6" t="s">
        <v>6</v>
      </c>
      <c r="O35" s="37">
        <f>+SUM(O32:O34)</f>
        <v>11655.24</v>
      </c>
    </row>
    <row r="36" spans="1:15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38"/>
    </row>
    <row r="37" spans="1:15" ht="15.5" x14ac:dyDescent="0.35">
      <c r="A37" s="5"/>
      <c r="B37" s="5"/>
      <c r="C37" s="99"/>
      <c r="D37" s="99"/>
      <c r="E37" s="5"/>
      <c r="F37" s="99"/>
      <c r="G37" s="99"/>
      <c r="H37" s="99"/>
      <c r="I37" s="5"/>
      <c r="J37" s="5"/>
      <c r="K37" s="5"/>
      <c r="L37" s="159" t="s">
        <v>15</v>
      </c>
      <c r="M37" s="159"/>
      <c r="N37" s="159"/>
      <c r="O37" s="39">
        <f>+O23+O13+O7+O29+O35</f>
        <v>73083.33</v>
      </c>
    </row>
    <row r="40" spans="1:15" x14ac:dyDescent="0.35">
      <c r="O40" s="48"/>
    </row>
    <row r="41" spans="1:15" x14ac:dyDescent="0.35">
      <c r="O41" s="48"/>
    </row>
  </sheetData>
  <mergeCells count="74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D16:F16"/>
    <mergeCell ref="H16:N16"/>
    <mergeCell ref="D17:F17"/>
    <mergeCell ref="H17:N17"/>
    <mergeCell ref="C22:D22"/>
    <mergeCell ref="F22:H22"/>
    <mergeCell ref="D18:F18"/>
    <mergeCell ref="H18:N18"/>
    <mergeCell ref="D19:F19"/>
    <mergeCell ref="H19:N19"/>
    <mergeCell ref="D20:F20"/>
    <mergeCell ref="H20:N20"/>
    <mergeCell ref="D21:F21"/>
    <mergeCell ref="H21:N21"/>
    <mergeCell ref="A24:A25"/>
    <mergeCell ref="B24:B25"/>
    <mergeCell ref="C24:C25"/>
    <mergeCell ref="D24:F25"/>
    <mergeCell ref="G24:G25"/>
    <mergeCell ref="A30:A31"/>
    <mergeCell ref="B30:B31"/>
    <mergeCell ref="C30:C31"/>
    <mergeCell ref="D30:F31"/>
    <mergeCell ref="G30:G31"/>
    <mergeCell ref="D33:F33"/>
    <mergeCell ref="H33:N33"/>
    <mergeCell ref="C37:D37"/>
    <mergeCell ref="F37:H37"/>
    <mergeCell ref="L37:N37"/>
    <mergeCell ref="C23:D23"/>
    <mergeCell ref="F23:H23"/>
    <mergeCell ref="H24:O25"/>
    <mergeCell ref="D32:F32"/>
    <mergeCell ref="H32:N32"/>
    <mergeCell ref="D26:F26"/>
    <mergeCell ref="H26:N26"/>
    <mergeCell ref="D27:F27"/>
    <mergeCell ref="H27:N27"/>
    <mergeCell ref="H30:O3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40C49-223D-47B8-9E38-F8F7C84B77AC}">
  <dimension ref="A1:XFC37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261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hidden="1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hidden="1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hidden="1" customHeight="1" thickBot="1" x14ac:dyDescent="0.35">
      <c r="A4" s="1">
        <v>1</v>
      </c>
      <c r="B4" s="1"/>
      <c r="C4" s="1"/>
      <c r="D4" s="75"/>
      <c r="E4" s="75"/>
      <c r="F4" s="75"/>
      <c r="G4" s="2"/>
      <c r="H4" s="160"/>
      <c r="I4" s="160"/>
      <c r="J4" s="160"/>
      <c r="K4" s="160"/>
      <c r="L4" s="160"/>
      <c r="M4" s="160"/>
      <c r="N4" s="160"/>
      <c r="O4" s="20"/>
      <c r="P4" s="41"/>
    </row>
    <row r="5" spans="1:17" s="42" customFormat="1" ht="12.75" hidden="1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hidden="1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hidden="1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7" ht="12.75" hidden="1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hidden="1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hidden="1" customHeight="1" thickBot="1" x14ac:dyDescent="0.35">
      <c r="A10" s="11">
        <v>1</v>
      </c>
      <c r="B10" s="13"/>
      <c r="C10" s="12"/>
      <c r="D10" s="96"/>
      <c r="E10" s="96"/>
      <c r="F10" s="96"/>
      <c r="G10" s="13"/>
      <c r="H10" s="97"/>
      <c r="I10" s="97"/>
      <c r="J10" s="97"/>
      <c r="K10" s="97"/>
      <c r="L10" s="97"/>
      <c r="M10" s="97"/>
      <c r="N10" s="97"/>
      <c r="O10" s="14"/>
      <c r="P10" s="6"/>
    </row>
    <row r="11" spans="1:17" s="42" customFormat="1" ht="12.75" hidden="1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hidden="1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hidden="1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263</v>
      </c>
      <c r="E16" s="118"/>
      <c r="F16" s="118"/>
      <c r="G16" s="19" t="s">
        <v>11</v>
      </c>
      <c r="H16" s="118" t="s">
        <v>172</v>
      </c>
      <c r="I16" s="118"/>
      <c r="J16" s="118"/>
      <c r="K16" s="118"/>
      <c r="L16" s="118"/>
      <c r="M16" s="118"/>
      <c r="N16" s="118"/>
      <c r="O16" s="20">
        <f>1758.94+523.74</f>
        <v>2282.6800000000003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/>
      <c r="C17" s="19"/>
      <c r="D17" s="118"/>
      <c r="E17" s="118"/>
      <c r="F17" s="118"/>
      <c r="G17" s="19" t="s">
        <v>12</v>
      </c>
      <c r="H17" s="118"/>
      <c r="I17" s="118"/>
      <c r="J17" s="118"/>
      <c r="K17" s="118"/>
      <c r="L17" s="118"/>
      <c r="M17" s="118"/>
      <c r="N17" s="118"/>
      <c r="O17" s="20"/>
      <c r="P17" s="43"/>
      <c r="Q17" s="44"/>
    </row>
    <row r="18" spans="1:16383" s="42" customFormat="1" ht="12.75" customHeight="1" thickBot="1" x14ac:dyDescent="0.35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2282.6800000000003</v>
      </c>
      <c r="P19" s="40"/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0"/>
    </row>
    <row r="23" spans="1:16383" ht="12.75" hidden="1" customHeight="1" thickBot="1" x14ac:dyDescent="0.4">
      <c r="A23" s="26">
        <v>2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t="12.75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" thickBot="1" x14ac:dyDescent="0.4">
      <c r="A28" s="32">
        <v>1</v>
      </c>
      <c r="B28" s="32" t="s">
        <v>10</v>
      </c>
      <c r="C28" s="33" t="s">
        <v>196</v>
      </c>
      <c r="D28" s="158" t="s">
        <v>262</v>
      </c>
      <c r="E28" s="158"/>
      <c r="F28" s="158"/>
      <c r="G28" s="34" t="s">
        <v>11</v>
      </c>
      <c r="H28" s="158" t="s">
        <v>194</v>
      </c>
      <c r="I28" s="158"/>
      <c r="J28" s="158"/>
      <c r="K28" s="158"/>
      <c r="L28" s="158"/>
      <c r="M28" s="158"/>
      <c r="N28" s="158"/>
      <c r="O28" s="14">
        <f>300+100+400+222.5+500</f>
        <v>1522.5</v>
      </c>
      <c r="P28" s="5" t="s">
        <v>48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" thickBot="1" x14ac:dyDescent="0.4">
      <c r="A29" s="32">
        <v>2</v>
      </c>
      <c r="B29" s="32"/>
      <c r="C29" s="33"/>
      <c r="D29" s="158"/>
      <c r="E29" s="158"/>
      <c r="F29" s="158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t="15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1522.5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3805.1800000000003</v>
      </c>
    </row>
    <row r="36" spans="1:15" x14ac:dyDescent="0.35">
      <c r="O36" s="48"/>
    </row>
    <row r="37" spans="1:15" x14ac:dyDescent="0.35">
      <c r="O37" s="48"/>
    </row>
  </sheetData>
  <mergeCells count="66">
    <mergeCell ref="D28:F28"/>
    <mergeCell ref="H28:N28"/>
    <mergeCell ref="D29:F29"/>
    <mergeCell ref="H29:N29"/>
    <mergeCell ref="C33:D33"/>
    <mergeCell ref="F33:H33"/>
    <mergeCell ref="L33:N33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C18:D18"/>
    <mergeCell ref="F18:H18"/>
    <mergeCell ref="C19:D19"/>
    <mergeCell ref="F19:H19"/>
    <mergeCell ref="A20:A21"/>
    <mergeCell ref="B20:B21"/>
    <mergeCell ref="C20:C21"/>
    <mergeCell ref="D20:F21"/>
    <mergeCell ref="G20:G21"/>
    <mergeCell ref="H20:O21"/>
    <mergeCell ref="D16:F16"/>
    <mergeCell ref="H16:N16"/>
    <mergeCell ref="D17:F17"/>
    <mergeCell ref="H17:N17"/>
    <mergeCell ref="C13:D13"/>
    <mergeCell ref="F13:H13"/>
    <mergeCell ref="H14:O15"/>
    <mergeCell ref="A14:A15"/>
    <mergeCell ref="B14:B15"/>
    <mergeCell ref="C14:C15"/>
    <mergeCell ref="D14:F15"/>
    <mergeCell ref="G14:G15"/>
    <mergeCell ref="D10:F10"/>
    <mergeCell ref="H10:N10"/>
    <mergeCell ref="D11:F11"/>
    <mergeCell ref="H11:N11"/>
    <mergeCell ref="C12:D12"/>
    <mergeCell ref="F12:H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60772-7A60-4284-A545-BA4C25C3D206}">
  <dimension ref="A1:XFC37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264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hidden="1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hidden="1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hidden="1" customHeight="1" thickBot="1" x14ac:dyDescent="0.35">
      <c r="A4" s="1">
        <v>1</v>
      </c>
      <c r="B4" s="1"/>
      <c r="C4" s="1"/>
      <c r="D4" s="75"/>
      <c r="E4" s="75"/>
      <c r="F4" s="75"/>
      <c r="G4" s="2"/>
      <c r="H4" s="160"/>
      <c r="I4" s="160"/>
      <c r="J4" s="160"/>
      <c r="K4" s="160"/>
      <c r="L4" s="160"/>
      <c r="M4" s="160"/>
      <c r="N4" s="160"/>
      <c r="O4" s="20"/>
      <c r="P4" s="41"/>
    </row>
    <row r="5" spans="1:17" s="42" customFormat="1" ht="12.75" hidden="1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hidden="1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hidden="1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7" ht="12.75" hidden="1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hidden="1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hidden="1" customHeight="1" thickBot="1" x14ac:dyDescent="0.35">
      <c r="A10" s="11">
        <v>1</v>
      </c>
      <c r="B10" s="13"/>
      <c r="C10" s="12"/>
      <c r="D10" s="96"/>
      <c r="E10" s="96"/>
      <c r="F10" s="96"/>
      <c r="G10" s="13"/>
      <c r="H10" s="97"/>
      <c r="I10" s="97"/>
      <c r="J10" s="97"/>
      <c r="K10" s="97"/>
      <c r="L10" s="97"/>
      <c r="M10" s="97"/>
      <c r="N10" s="97"/>
      <c r="O10" s="14"/>
      <c r="P10" s="6"/>
    </row>
    <row r="11" spans="1:17" s="42" customFormat="1" ht="12.75" hidden="1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hidden="1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hidden="1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36</v>
      </c>
      <c r="D16" s="118" t="s">
        <v>265</v>
      </c>
      <c r="E16" s="118"/>
      <c r="F16" s="118"/>
      <c r="G16" s="19" t="s">
        <v>11</v>
      </c>
      <c r="H16" s="118" t="s">
        <v>34</v>
      </c>
      <c r="I16" s="118"/>
      <c r="J16" s="118"/>
      <c r="K16" s="118"/>
      <c r="L16" s="118"/>
      <c r="M16" s="118"/>
      <c r="N16" s="118"/>
      <c r="O16" s="20">
        <v>35783.58</v>
      </c>
      <c r="P16" s="43"/>
      <c r="Q16" s="44"/>
    </row>
    <row r="17" spans="1:16383" s="42" customFormat="1" ht="12.75" customHeight="1" thickBot="1" x14ac:dyDescent="0.35">
      <c r="A17" s="19">
        <v>2</v>
      </c>
      <c r="B17" s="19" t="s">
        <v>41</v>
      </c>
      <c r="C17" s="19" t="s">
        <v>144</v>
      </c>
      <c r="D17" s="118" t="s">
        <v>267</v>
      </c>
      <c r="E17" s="118"/>
      <c r="F17" s="118"/>
      <c r="G17" s="19" t="s">
        <v>11</v>
      </c>
      <c r="H17" s="118" t="s">
        <v>266</v>
      </c>
      <c r="I17" s="118"/>
      <c r="J17" s="118"/>
      <c r="K17" s="118"/>
      <c r="L17" s="118"/>
      <c r="M17" s="118"/>
      <c r="N17" s="118"/>
      <c r="O17" s="20">
        <v>2000</v>
      </c>
      <c r="P17" s="43"/>
      <c r="Q17" s="44"/>
    </row>
    <row r="18" spans="1:16383" s="42" customFormat="1" ht="12.75" customHeight="1" thickBot="1" x14ac:dyDescent="0.35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37783.58</v>
      </c>
      <c r="P19" s="40"/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0"/>
    </row>
    <row r="23" spans="1:16383" ht="12.75" hidden="1" customHeight="1" thickBot="1" x14ac:dyDescent="0.4">
      <c r="A23" s="26">
        <v>2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t="12.75" hidden="1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" hidden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" hidden="1" thickBot="1" x14ac:dyDescent="0.4">
      <c r="A28" s="32">
        <v>1</v>
      </c>
      <c r="B28" s="32"/>
      <c r="C28" s="33"/>
      <c r="D28" s="158"/>
      <c r="E28" s="158"/>
      <c r="F28" s="158"/>
      <c r="G28" s="34"/>
      <c r="H28" s="158"/>
      <c r="I28" s="158"/>
      <c r="J28" s="158"/>
      <c r="K28" s="158"/>
      <c r="L28" s="158"/>
      <c r="M28" s="158"/>
      <c r="N28" s="158"/>
      <c r="O28" s="14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" hidden="1" thickBot="1" x14ac:dyDescent="0.4">
      <c r="A29" s="32">
        <v>2</v>
      </c>
      <c r="B29" s="32"/>
      <c r="C29" s="33"/>
      <c r="D29" s="158"/>
      <c r="E29" s="158"/>
      <c r="F29" s="158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t="15" hidden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" hidden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0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37783.58</v>
      </c>
    </row>
    <row r="36" spans="1:15" x14ac:dyDescent="0.35">
      <c r="O36" s="48"/>
    </row>
    <row r="37" spans="1:15" x14ac:dyDescent="0.35">
      <c r="O37" s="48"/>
    </row>
  </sheetData>
  <mergeCells count="66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D16:F16"/>
    <mergeCell ref="H16:N16"/>
    <mergeCell ref="D17:F17"/>
    <mergeCell ref="H17:N17"/>
    <mergeCell ref="C18:D18"/>
    <mergeCell ref="F18:H18"/>
    <mergeCell ref="C19:D19"/>
    <mergeCell ref="F19:H19"/>
    <mergeCell ref="A20:A21"/>
    <mergeCell ref="B20:B21"/>
    <mergeCell ref="C20:C21"/>
    <mergeCell ref="D20:F21"/>
    <mergeCell ref="G20:G21"/>
    <mergeCell ref="H20:O21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D28:F28"/>
    <mergeCell ref="H28:N28"/>
    <mergeCell ref="D29:F29"/>
    <mergeCell ref="H29:N29"/>
    <mergeCell ref="C33:D33"/>
    <mergeCell ref="F33:H33"/>
    <mergeCell ref="L33:N3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6A98E-C717-47A7-A661-4A545EB3AC1B}">
  <dimension ref="A1:XFC42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268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59</v>
      </c>
      <c r="D4" s="75" t="s">
        <v>277</v>
      </c>
      <c r="E4" s="75"/>
      <c r="F4" s="75"/>
      <c r="G4" s="2" t="s">
        <v>11</v>
      </c>
      <c r="H4" s="160" t="s">
        <v>149</v>
      </c>
      <c r="I4" s="160"/>
      <c r="J4" s="160"/>
      <c r="K4" s="160"/>
      <c r="L4" s="160"/>
      <c r="M4" s="160"/>
      <c r="N4" s="160"/>
      <c r="O4" s="20">
        <v>3081.12</v>
      </c>
      <c r="P4" s="41" t="s">
        <v>48</v>
      </c>
    </row>
    <row r="5" spans="1:16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6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3081.12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169</v>
      </c>
      <c r="D10" s="96" t="s">
        <v>270</v>
      </c>
      <c r="E10" s="96"/>
      <c r="F10" s="96"/>
      <c r="G10" s="13" t="s">
        <v>11</v>
      </c>
      <c r="H10" s="97" t="s">
        <v>269</v>
      </c>
      <c r="I10" s="97"/>
      <c r="J10" s="97"/>
      <c r="K10" s="97"/>
      <c r="L10" s="97"/>
      <c r="M10" s="97"/>
      <c r="N10" s="97"/>
      <c r="O10" s="14">
        <v>1299.2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169</v>
      </c>
      <c r="D11" s="96" t="s">
        <v>272</v>
      </c>
      <c r="E11" s="96"/>
      <c r="F11" s="96"/>
      <c r="G11" s="13" t="s">
        <v>11</v>
      </c>
      <c r="H11" s="97" t="s">
        <v>271</v>
      </c>
      <c r="I11" s="97"/>
      <c r="J11" s="97"/>
      <c r="K11" s="97"/>
      <c r="L11" s="97"/>
      <c r="M11" s="97"/>
      <c r="N11" s="97"/>
      <c r="O11" s="14">
        <v>1795.95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169</v>
      </c>
      <c r="D12" s="96" t="s">
        <v>273</v>
      </c>
      <c r="E12" s="96"/>
      <c r="F12" s="96"/>
      <c r="G12" s="13" t="s">
        <v>11</v>
      </c>
      <c r="H12" s="97" t="s">
        <v>271</v>
      </c>
      <c r="I12" s="97"/>
      <c r="J12" s="97"/>
      <c r="K12" s="97"/>
      <c r="L12" s="97"/>
      <c r="M12" s="97"/>
      <c r="N12" s="97"/>
      <c r="O12" s="14">
        <v>1398.99</v>
      </c>
      <c r="P12" s="6" t="s">
        <v>48</v>
      </c>
    </row>
    <row r="13" spans="1:16" s="42" customFormat="1" ht="12.75" customHeight="1" thickBot="1" x14ac:dyDescent="0.35">
      <c r="A13" s="11">
        <v>4</v>
      </c>
      <c r="B13" s="13" t="s">
        <v>10</v>
      </c>
      <c r="C13" s="12" t="s">
        <v>104</v>
      </c>
      <c r="D13" s="96" t="s">
        <v>274</v>
      </c>
      <c r="E13" s="96"/>
      <c r="F13" s="96"/>
      <c r="G13" s="13" t="s">
        <v>11</v>
      </c>
      <c r="H13" s="97" t="s">
        <v>141</v>
      </c>
      <c r="I13" s="97"/>
      <c r="J13" s="97"/>
      <c r="K13" s="97"/>
      <c r="L13" s="97"/>
      <c r="M13" s="97"/>
      <c r="N13" s="97"/>
      <c r="O13" s="14">
        <v>9280</v>
      </c>
      <c r="P13" s="6" t="s">
        <v>48</v>
      </c>
    </row>
    <row r="14" spans="1:16" s="42" customFormat="1" ht="12.75" customHeight="1" thickBot="1" x14ac:dyDescent="0.35">
      <c r="A14" s="11">
        <v>5</v>
      </c>
      <c r="B14" s="13" t="s">
        <v>10</v>
      </c>
      <c r="C14" s="12" t="s">
        <v>20</v>
      </c>
      <c r="D14" s="96" t="s">
        <v>21</v>
      </c>
      <c r="E14" s="96"/>
      <c r="F14" s="96"/>
      <c r="G14" s="13" t="s">
        <v>11</v>
      </c>
      <c r="H14" s="97" t="s">
        <v>22</v>
      </c>
      <c r="I14" s="97"/>
      <c r="J14" s="97"/>
      <c r="K14" s="97"/>
      <c r="L14" s="97"/>
      <c r="M14" s="97"/>
      <c r="N14" s="97"/>
      <c r="O14" s="14">
        <v>3432.16</v>
      </c>
      <c r="P14" s="6" t="s">
        <v>48</v>
      </c>
    </row>
    <row r="15" spans="1:16" ht="12.75" customHeight="1" thickBot="1" x14ac:dyDescent="0.4">
      <c r="A15" s="5"/>
      <c r="B15" s="5"/>
      <c r="C15" s="99"/>
      <c r="D15" s="99"/>
      <c r="E15" s="5"/>
      <c r="F15" s="99"/>
      <c r="G15" s="99"/>
      <c r="H15" s="99"/>
      <c r="I15" s="5"/>
      <c r="J15" s="6"/>
      <c r="K15" s="6"/>
      <c r="L15" s="15"/>
      <c r="M15" s="5"/>
      <c r="N15" s="16"/>
      <c r="O15" s="8"/>
      <c r="P15" s="40"/>
    </row>
    <row r="16" spans="1:16" ht="12.75" customHeight="1" thickBot="1" x14ac:dyDescent="0.4">
      <c r="A16" s="5"/>
      <c r="B16" s="5"/>
      <c r="C16" s="77"/>
      <c r="D16" s="77"/>
      <c r="E16" s="5"/>
      <c r="F16" s="77"/>
      <c r="G16" s="77"/>
      <c r="H16" s="77"/>
      <c r="I16" s="5"/>
      <c r="J16" s="5"/>
      <c r="K16" s="5"/>
      <c r="L16" s="5"/>
      <c r="M16" s="5"/>
      <c r="N16" s="17" t="s">
        <v>6</v>
      </c>
      <c r="O16" s="18">
        <f>+SUM(O10:O15)</f>
        <v>17206.3</v>
      </c>
      <c r="P16" s="40"/>
    </row>
    <row r="17" spans="1:17" ht="12.75" customHeight="1" x14ac:dyDescent="0.35">
      <c r="A17" s="100" t="s">
        <v>7</v>
      </c>
      <c r="B17" s="100" t="s">
        <v>1</v>
      </c>
      <c r="C17" s="102" t="s">
        <v>2</v>
      </c>
      <c r="D17" s="104" t="s">
        <v>3</v>
      </c>
      <c r="E17" s="105"/>
      <c r="F17" s="106"/>
      <c r="G17" s="110" t="s">
        <v>4</v>
      </c>
      <c r="H17" s="112" t="s">
        <v>9</v>
      </c>
      <c r="I17" s="113"/>
      <c r="J17" s="113"/>
      <c r="K17" s="113"/>
      <c r="L17" s="113"/>
      <c r="M17" s="113"/>
      <c r="N17" s="113"/>
      <c r="O17" s="114"/>
      <c r="P17" s="40"/>
    </row>
    <row r="18" spans="1:17" ht="12.75" customHeight="1" thickBot="1" x14ac:dyDescent="0.4">
      <c r="A18" s="101"/>
      <c r="B18" s="101"/>
      <c r="C18" s="103"/>
      <c r="D18" s="107"/>
      <c r="E18" s="108"/>
      <c r="F18" s="109"/>
      <c r="G18" s="111"/>
      <c r="H18" s="115"/>
      <c r="I18" s="116"/>
      <c r="J18" s="116"/>
      <c r="K18" s="116"/>
      <c r="L18" s="116"/>
      <c r="M18" s="116"/>
      <c r="N18" s="116"/>
      <c r="O18" s="117"/>
      <c r="P18" s="40"/>
    </row>
    <row r="19" spans="1:17" s="42" customFormat="1" ht="12.75" customHeight="1" thickBot="1" x14ac:dyDescent="0.35">
      <c r="A19" s="19">
        <v>1</v>
      </c>
      <c r="B19" s="19" t="s">
        <v>10</v>
      </c>
      <c r="C19" s="19" t="s">
        <v>59</v>
      </c>
      <c r="D19" s="118" t="s">
        <v>276</v>
      </c>
      <c r="E19" s="118"/>
      <c r="F19" s="118"/>
      <c r="G19" s="19" t="s">
        <v>11</v>
      </c>
      <c r="H19" s="118" t="s">
        <v>275</v>
      </c>
      <c r="I19" s="118"/>
      <c r="J19" s="118"/>
      <c r="K19" s="118"/>
      <c r="L19" s="118"/>
      <c r="M19" s="118"/>
      <c r="N19" s="118"/>
      <c r="O19" s="20">
        <v>3350.07</v>
      </c>
      <c r="P19" s="43" t="s">
        <v>48</v>
      </c>
      <c r="Q19" s="44"/>
    </row>
    <row r="20" spans="1:17" s="42" customFormat="1" ht="12.75" customHeight="1" thickBot="1" x14ac:dyDescent="0.35">
      <c r="A20" s="19">
        <v>2</v>
      </c>
      <c r="B20" s="19" t="s">
        <v>10</v>
      </c>
      <c r="C20" s="19" t="s">
        <v>59</v>
      </c>
      <c r="D20" s="118" t="s">
        <v>276</v>
      </c>
      <c r="E20" s="118"/>
      <c r="F20" s="118"/>
      <c r="G20" s="19" t="s">
        <v>11</v>
      </c>
      <c r="H20" s="118" t="s">
        <v>275</v>
      </c>
      <c r="I20" s="118"/>
      <c r="J20" s="118"/>
      <c r="K20" s="118"/>
      <c r="L20" s="118"/>
      <c r="M20" s="118"/>
      <c r="N20" s="118"/>
      <c r="O20" s="20">
        <v>290.32</v>
      </c>
      <c r="P20" s="43" t="s">
        <v>48</v>
      </c>
      <c r="Q20" s="44"/>
    </row>
    <row r="21" spans="1:17" s="42" customFormat="1" ht="12.75" customHeight="1" thickBot="1" x14ac:dyDescent="0.35">
      <c r="A21" s="19">
        <v>3</v>
      </c>
      <c r="B21" s="19" t="s">
        <v>10</v>
      </c>
      <c r="C21" s="19" t="s">
        <v>23</v>
      </c>
      <c r="D21" s="118" t="s">
        <v>279</v>
      </c>
      <c r="E21" s="118"/>
      <c r="F21" s="118"/>
      <c r="G21" s="19" t="s">
        <v>11</v>
      </c>
      <c r="H21" s="118" t="s">
        <v>278</v>
      </c>
      <c r="I21" s="118"/>
      <c r="J21" s="118"/>
      <c r="K21" s="118"/>
      <c r="L21" s="118"/>
      <c r="M21" s="118"/>
      <c r="N21" s="118"/>
      <c r="O21" s="20">
        <v>953.33</v>
      </c>
      <c r="P21" s="43" t="s">
        <v>48</v>
      </c>
      <c r="Q21" s="44"/>
    </row>
    <row r="22" spans="1:17" s="42" customFormat="1" ht="12.75" customHeight="1" thickBot="1" x14ac:dyDescent="0.35">
      <c r="A22" s="19">
        <v>4</v>
      </c>
      <c r="B22" s="19" t="s">
        <v>10</v>
      </c>
      <c r="C22" s="19" t="s">
        <v>26</v>
      </c>
      <c r="D22" s="118" t="s">
        <v>280</v>
      </c>
      <c r="E22" s="118"/>
      <c r="F22" s="118"/>
      <c r="G22" s="19" t="s">
        <v>11</v>
      </c>
      <c r="H22" s="118" t="s">
        <v>29</v>
      </c>
      <c r="I22" s="118"/>
      <c r="J22" s="118"/>
      <c r="K22" s="118"/>
      <c r="L22" s="118"/>
      <c r="M22" s="118"/>
      <c r="N22" s="118"/>
      <c r="O22" s="20">
        <v>2500</v>
      </c>
      <c r="P22" s="43" t="s">
        <v>48</v>
      </c>
      <c r="Q22" s="44"/>
    </row>
    <row r="23" spans="1:17" s="42" customFormat="1" ht="12.75" customHeight="1" thickBot="1" x14ac:dyDescent="0.35">
      <c r="A23" s="5"/>
      <c r="B23" s="5"/>
      <c r="C23" s="76"/>
      <c r="D23" s="76"/>
      <c r="E23" s="5"/>
      <c r="F23" s="76"/>
      <c r="G23" s="76"/>
      <c r="H23" s="99"/>
      <c r="I23" s="5"/>
      <c r="J23" s="6"/>
      <c r="K23" s="6"/>
      <c r="L23" s="5"/>
      <c r="M23" s="5"/>
      <c r="N23" s="21"/>
      <c r="O23" s="8"/>
      <c r="P23" s="49"/>
      <c r="Q23" s="44"/>
    </row>
    <row r="24" spans="1:17" ht="12.75" customHeight="1" thickBot="1" x14ac:dyDescent="0.4">
      <c r="A24" s="5"/>
      <c r="B24" s="5"/>
      <c r="C24" s="99"/>
      <c r="D24" s="99"/>
      <c r="E24" s="5"/>
      <c r="F24" s="99"/>
      <c r="G24" s="99"/>
      <c r="H24" s="99"/>
      <c r="I24" s="5"/>
      <c r="J24" s="5"/>
      <c r="K24" s="5"/>
      <c r="L24" s="5"/>
      <c r="M24" s="5"/>
      <c r="N24" s="22" t="s">
        <v>6</v>
      </c>
      <c r="O24" s="23">
        <f>+SUM(O19:O23)</f>
        <v>7093.72</v>
      </c>
      <c r="P24" s="40"/>
    </row>
    <row r="25" spans="1:17" ht="12.75" customHeight="1" x14ac:dyDescent="0.35">
      <c r="A25" s="119" t="s">
        <v>7</v>
      </c>
      <c r="B25" s="119" t="s">
        <v>84</v>
      </c>
      <c r="C25" s="121" t="s">
        <v>2</v>
      </c>
      <c r="D25" s="123" t="s">
        <v>3</v>
      </c>
      <c r="E25" s="124"/>
      <c r="F25" s="125"/>
      <c r="G25" s="129" t="s">
        <v>4</v>
      </c>
      <c r="H25" s="131" t="s">
        <v>13</v>
      </c>
      <c r="I25" s="132"/>
      <c r="J25" s="132"/>
      <c r="K25" s="132"/>
      <c r="L25" s="132"/>
      <c r="M25" s="132"/>
      <c r="N25" s="132"/>
      <c r="O25" s="133"/>
    </row>
    <row r="26" spans="1:17" ht="12.75" customHeight="1" thickBot="1" x14ac:dyDescent="0.4">
      <c r="A26" s="120"/>
      <c r="B26" s="120"/>
      <c r="C26" s="122"/>
      <c r="D26" s="126"/>
      <c r="E26" s="127"/>
      <c r="F26" s="128"/>
      <c r="G26" s="130"/>
      <c r="H26" s="134"/>
      <c r="I26" s="135"/>
      <c r="J26" s="135"/>
      <c r="K26" s="135"/>
      <c r="L26" s="135"/>
      <c r="M26" s="135"/>
      <c r="N26" s="135"/>
      <c r="O26" s="136"/>
      <c r="P26" s="40"/>
    </row>
    <row r="27" spans="1:17" ht="12.75" customHeight="1" thickBot="1" x14ac:dyDescent="0.4">
      <c r="A27" s="26">
        <v>1</v>
      </c>
      <c r="B27" s="26" t="s">
        <v>10</v>
      </c>
      <c r="C27" s="27" t="s">
        <v>23</v>
      </c>
      <c r="D27" s="137" t="s">
        <v>281</v>
      </c>
      <c r="E27" s="137"/>
      <c r="F27" s="137"/>
      <c r="G27" s="28" t="s">
        <v>11</v>
      </c>
      <c r="H27" s="138" t="s">
        <v>25</v>
      </c>
      <c r="I27" s="138"/>
      <c r="J27" s="138"/>
      <c r="K27" s="138"/>
      <c r="L27" s="138"/>
      <c r="M27" s="138"/>
      <c r="N27" s="138"/>
      <c r="O27" s="3">
        <v>1844.6</v>
      </c>
      <c r="P27" s="40" t="s">
        <v>48</v>
      </c>
    </row>
    <row r="28" spans="1:17" ht="12.75" customHeight="1" thickBot="1" x14ac:dyDescent="0.4">
      <c r="A28" s="26">
        <v>2</v>
      </c>
      <c r="B28" s="26"/>
      <c r="C28" s="27"/>
      <c r="D28" s="137"/>
      <c r="E28" s="137"/>
      <c r="F28" s="137"/>
      <c r="G28" s="28"/>
      <c r="H28" s="138"/>
      <c r="I28" s="138"/>
      <c r="J28" s="138"/>
      <c r="K28" s="138"/>
      <c r="L28" s="138"/>
      <c r="M28" s="138"/>
      <c r="N28" s="138"/>
      <c r="O28" s="3"/>
      <c r="P28" s="46"/>
      <c r="Q28" s="47"/>
    </row>
    <row r="29" spans="1:17" ht="12.75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29"/>
      <c r="O29" s="8"/>
      <c r="P29" s="46"/>
      <c r="Q29" s="47"/>
    </row>
    <row r="30" spans="1:17" ht="12.75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0" t="s">
        <v>6</v>
      </c>
      <c r="O30" s="31">
        <f>+SUM(O27:O29)</f>
        <v>1844.6</v>
      </c>
    </row>
    <row r="31" spans="1:17" ht="12.75" hidden="1" customHeight="1" x14ac:dyDescent="0.35">
      <c r="A31" s="139" t="s">
        <v>7</v>
      </c>
      <c r="B31" s="139" t="s">
        <v>1</v>
      </c>
      <c r="C31" s="141" t="s">
        <v>2</v>
      </c>
      <c r="D31" s="143" t="s">
        <v>3</v>
      </c>
      <c r="E31" s="144"/>
      <c r="F31" s="145"/>
      <c r="G31" s="149" t="s">
        <v>4</v>
      </c>
      <c r="H31" s="151" t="s">
        <v>14</v>
      </c>
      <c r="I31" s="152"/>
      <c r="J31" s="152"/>
      <c r="K31" s="152"/>
      <c r="L31" s="152"/>
      <c r="M31" s="152"/>
      <c r="N31" s="152"/>
      <c r="O31" s="153"/>
    </row>
    <row r="32" spans="1:17" ht="15" hidden="1" thickBot="1" x14ac:dyDescent="0.4">
      <c r="A32" s="140"/>
      <c r="B32" s="140"/>
      <c r="C32" s="142"/>
      <c r="D32" s="146"/>
      <c r="E32" s="147"/>
      <c r="F32" s="148"/>
      <c r="G32" s="150"/>
      <c r="H32" s="154"/>
      <c r="I32" s="155"/>
      <c r="J32" s="155"/>
      <c r="K32" s="155"/>
      <c r="L32" s="155"/>
      <c r="M32" s="155"/>
      <c r="N32" s="155"/>
      <c r="O32" s="156"/>
    </row>
    <row r="33" spans="1:16383" ht="15" hidden="1" thickBot="1" x14ac:dyDescent="0.4">
      <c r="A33" s="32">
        <v>1</v>
      </c>
      <c r="B33" s="32"/>
      <c r="C33" s="33"/>
      <c r="D33" s="158"/>
      <c r="E33" s="158"/>
      <c r="F33" s="158"/>
      <c r="G33" s="34"/>
      <c r="H33" s="158"/>
      <c r="I33" s="158"/>
      <c r="J33" s="158"/>
      <c r="K33" s="158"/>
      <c r="L33" s="158"/>
      <c r="M33" s="158"/>
      <c r="N33" s="158"/>
      <c r="O33" s="14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</row>
    <row r="34" spans="1:16383" ht="15" hidden="1" thickBot="1" x14ac:dyDescent="0.4">
      <c r="A34" s="32">
        <v>2</v>
      </c>
      <c r="B34" s="32"/>
      <c r="C34" s="33"/>
      <c r="D34" s="158"/>
      <c r="E34" s="158"/>
      <c r="F34" s="158"/>
      <c r="G34" s="34"/>
      <c r="H34" s="158"/>
      <c r="I34" s="158"/>
      <c r="J34" s="158"/>
      <c r="K34" s="158"/>
      <c r="L34" s="158"/>
      <c r="M34" s="158"/>
      <c r="N34" s="158"/>
      <c r="O34" s="14"/>
    </row>
    <row r="35" spans="1:16383" ht="15" hidden="1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5"/>
      <c r="O35" s="8"/>
    </row>
    <row r="36" spans="1:16383" ht="15" hidden="1" thickBot="1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36" t="s">
        <v>6</v>
      </c>
      <c r="O36" s="37">
        <f>+SUM(O33:O35)</f>
        <v>0</v>
      </c>
    </row>
    <row r="37" spans="1:16383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38"/>
    </row>
    <row r="38" spans="1:16383" ht="15.5" x14ac:dyDescent="0.35">
      <c r="A38" s="5"/>
      <c r="B38" s="5"/>
      <c r="C38" s="99"/>
      <c r="D38" s="99"/>
      <c r="E38" s="5"/>
      <c r="F38" s="99"/>
      <c r="G38" s="99"/>
      <c r="H38" s="99"/>
      <c r="I38" s="5"/>
      <c r="J38" s="5"/>
      <c r="K38" s="5"/>
      <c r="L38" s="159" t="s">
        <v>15</v>
      </c>
      <c r="M38" s="159"/>
      <c r="N38" s="159"/>
      <c r="O38" s="39">
        <f>+O24+O16+O7+O30+O36</f>
        <v>29225.739999999998</v>
      </c>
    </row>
    <row r="41" spans="1:16383" x14ac:dyDescent="0.35">
      <c r="O41" s="48"/>
    </row>
    <row r="42" spans="1:16383" x14ac:dyDescent="0.35">
      <c r="O42" s="48"/>
    </row>
  </sheetData>
  <mergeCells count="76">
    <mergeCell ref="H22:N22"/>
    <mergeCell ref="C38:D38"/>
    <mergeCell ref="F38:H38"/>
    <mergeCell ref="L38:N38"/>
    <mergeCell ref="D27:F27"/>
    <mergeCell ref="H27:N27"/>
    <mergeCell ref="D28:F28"/>
    <mergeCell ref="H28:N28"/>
    <mergeCell ref="H31:O32"/>
    <mergeCell ref="D33:F33"/>
    <mergeCell ref="H33:N33"/>
    <mergeCell ref="D34:F34"/>
    <mergeCell ref="H34:N34"/>
    <mergeCell ref="A31:A32"/>
    <mergeCell ref="B31:B32"/>
    <mergeCell ref="C31:C32"/>
    <mergeCell ref="D31:F32"/>
    <mergeCell ref="G31:G32"/>
    <mergeCell ref="H17:O18"/>
    <mergeCell ref="A25:A26"/>
    <mergeCell ref="B25:B26"/>
    <mergeCell ref="C25:C26"/>
    <mergeCell ref="D25:F26"/>
    <mergeCell ref="G25:G26"/>
    <mergeCell ref="D20:F20"/>
    <mergeCell ref="H20:N20"/>
    <mergeCell ref="C24:D24"/>
    <mergeCell ref="F24:H24"/>
    <mergeCell ref="H25:O26"/>
    <mergeCell ref="C23:D23"/>
    <mergeCell ref="F23:H23"/>
    <mergeCell ref="D21:F21"/>
    <mergeCell ref="H21:N21"/>
    <mergeCell ref="D22:F22"/>
    <mergeCell ref="A17:A18"/>
    <mergeCell ref="B17:B18"/>
    <mergeCell ref="C17:C18"/>
    <mergeCell ref="D17:F18"/>
    <mergeCell ref="G17:G18"/>
    <mergeCell ref="D19:F19"/>
    <mergeCell ref="H19:N19"/>
    <mergeCell ref="D10:F10"/>
    <mergeCell ref="H10:N10"/>
    <mergeCell ref="D11:F11"/>
    <mergeCell ref="H11:N11"/>
    <mergeCell ref="C15:D15"/>
    <mergeCell ref="F15:H15"/>
    <mergeCell ref="D12:F12"/>
    <mergeCell ref="H12:N12"/>
    <mergeCell ref="D13:F13"/>
    <mergeCell ref="H13:N13"/>
    <mergeCell ref="D14:F14"/>
    <mergeCell ref="H14:N14"/>
    <mergeCell ref="C16:D16"/>
    <mergeCell ref="F16:H16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2E4FC-98B7-4BC4-96C8-C29A73BECF23}">
  <dimension ref="A1:XFC39"/>
  <sheetViews>
    <sheetView topLeftCell="A13" workbookViewId="0">
      <selection activeCell="A13"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282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27</v>
      </c>
      <c r="D4" s="75" t="s">
        <v>289</v>
      </c>
      <c r="E4" s="75"/>
      <c r="F4" s="75"/>
      <c r="G4" s="2" t="s">
        <v>11</v>
      </c>
      <c r="H4" s="160" t="s">
        <v>288</v>
      </c>
      <c r="I4" s="160"/>
      <c r="J4" s="160"/>
      <c r="K4" s="160"/>
      <c r="L4" s="160"/>
      <c r="M4" s="160"/>
      <c r="N4" s="160"/>
      <c r="O4" s="20">
        <v>5000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5000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144</v>
      </c>
      <c r="D10" s="96" t="s">
        <v>286</v>
      </c>
      <c r="E10" s="96"/>
      <c r="F10" s="96"/>
      <c r="G10" s="13" t="s">
        <v>11</v>
      </c>
      <c r="H10" s="97" t="s">
        <v>96</v>
      </c>
      <c r="I10" s="97"/>
      <c r="J10" s="97"/>
      <c r="K10" s="97"/>
      <c r="L10" s="97"/>
      <c r="M10" s="97"/>
      <c r="N10" s="97"/>
      <c r="O10" s="14">
        <v>2500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 t="s">
        <v>10</v>
      </c>
      <c r="C11" s="12" t="s">
        <v>17</v>
      </c>
      <c r="D11" s="96" t="s">
        <v>290</v>
      </c>
      <c r="E11" s="96"/>
      <c r="F11" s="96"/>
      <c r="G11" s="13" t="s">
        <v>11</v>
      </c>
      <c r="H11" s="97" t="s">
        <v>60</v>
      </c>
      <c r="I11" s="97"/>
      <c r="J11" s="97"/>
      <c r="K11" s="97"/>
      <c r="L11" s="97"/>
      <c r="M11" s="97"/>
      <c r="N11" s="97"/>
      <c r="O11" s="14">
        <v>5757.47</v>
      </c>
      <c r="P11" s="6" t="s">
        <v>48</v>
      </c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8257.4700000000012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283</v>
      </c>
      <c r="E16" s="118"/>
      <c r="F16" s="118"/>
      <c r="G16" s="19" t="s">
        <v>11</v>
      </c>
      <c r="H16" s="118" t="s">
        <v>50</v>
      </c>
      <c r="I16" s="118"/>
      <c r="J16" s="118"/>
      <c r="K16" s="118"/>
      <c r="L16" s="118"/>
      <c r="M16" s="118"/>
      <c r="N16" s="118"/>
      <c r="O16" s="20">
        <v>20262.82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45</v>
      </c>
      <c r="D17" s="118" t="s">
        <v>284</v>
      </c>
      <c r="E17" s="118"/>
      <c r="F17" s="118"/>
      <c r="G17" s="19" t="s">
        <v>11</v>
      </c>
      <c r="H17" s="118" t="s">
        <v>43</v>
      </c>
      <c r="I17" s="118"/>
      <c r="J17" s="118"/>
      <c r="K17" s="118"/>
      <c r="L17" s="118"/>
      <c r="M17" s="118"/>
      <c r="N17" s="118"/>
      <c r="O17" s="20">
        <v>6673.34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17</v>
      </c>
      <c r="D18" s="118" t="s">
        <v>285</v>
      </c>
      <c r="E18" s="118"/>
      <c r="F18" s="118"/>
      <c r="G18" s="19" t="s">
        <v>11</v>
      </c>
      <c r="H18" s="118" t="s">
        <v>67</v>
      </c>
      <c r="I18" s="118"/>
      <c r="J18" s="118"/>
      <c r="K18" s="118"/>
      <c r="L18" s="118"/>
      <c r="M18" s="118"/>
      <c r="N18" s="118"/>
      <c r="O18" s="20">
        <v>649</v>
      </c>
      <c r="P18" s="43" t="s">
        <v>48</v>
      </c>
      <c r="Q18" s="44"/>
    </row>
    <row r="19" spans="1:16383" s="42" customFormat="1" ht="12.75" customHeight="1" thickBot="1" x14ac:dyDescent="0.35">
      <c r="A19" s="19">
        <v>4</v>
      </c>
      <c r="B19" s="19" t="s">
        <v>10</v>
      </c>
      <c r="C19" s="19" t="s">
        <v>144</v>
      </c>
      <c r="D19" s="118" t="s">
        <v>287</v>
      </c>
      <c r="E19" s="118"/>
      <c r="F19" s="118"/>
      <c r="G19" s="19" t="s">
        <v>11</v>
      </c>
      <c r="H19" s="118" t="s">
        <v>96</v>
      </c>
      <c r="I19" s="118"/>
      <c r="J19" s="118"/>
      <c r="K19" s="118"/>
      <c r="L19" s="118"/>
      <c r="M19" s="118"/>
      <c r="N19" s="118"/>
      <c r="O19" s="20">
        <v>481</v>
      </c>
      <c r="P19" s="43" t="s">
        <v>48</v>
      </c>
      <c r="Q19" s="44"/>
    </row>
    <row r="20" spans="1:16383" s="42" customFormat="1" ht="12.75" customHeight="1" thickBot="1" x14ac:dyDescent="0.35">
      <c r="A20" s="5"/>
      <c r="B20" s="5"/>
      <c r="C20" s="76"/>
      <c r="D20" s="76"/>
      <c r="E20" s="5"/>
      <c r="F20" s="76"/>
      <c r="G20" s="76"/>
      <c r="H20" s="99"/>
      <c r="I20" s="5"/>
      <c r="J20" s="6"/>
      <c r="K20" s="6"/>
      <c r="L20" s="5"/>
      <c r="M20" s="5"/>
      <c r="N20" s="21"/>
      <c r="O20" s="8"/>
      <c r="P20" s="49"/>
      <c r="Q20" s="44"/>
    </row>
    <row r="21" spans="1:16383" ht="12.75" customHeight="1" thickBot="1" x14ac:dyDescent="0.4">
      <c r="A21" s="5"/>
      <c r="B21" s="5"/>
      <c r="C21" s="99"/>
      <c r="D21" s="99"/>
      <c r="E21" s="5"/>
      <c r="F21" s="99"/>
      <c r="G21" s="99"/>
      <c r="H21" s="99"/>
      <c r="I21" s="5"/>
      <c r="J21" s="5"/>
      <c r="K21" s="5"/>
      <c r="L21" s="5"/>
      <c r="M21" s="5"/>
      <c r="N21" s="22" t="s">
        <v>6</v>
      </c>
      <c r="O21" s="23">
        <f>+SUM(O16:O20)</f>
        <v>28066.16</v>
      </c>
      <c r="P21" s="40"/>
    </row>
    <row r="22" spans="1:16383" ht="12.75" hidden="1" customHeight="1" x14ac:dyDescent="0.35">
      <c r="A22" s="119" t="s">
        <v>7</v>
      </c>
      <c r="B22" s="119" t="s">
        <v>84</v>
      </c>
      <c r="C22" s="121" t="s">
        <v>2</v>
      </c>
      <c r="D22" s="123" t="s">
        <v>3</v>
      </c>
      <c r="E22" s="124"/>
      <c r="F22" s="125"/>
      <c r="G22" s="129" t="s">
        <v>4</v>
      </c>
      <c r="H22" s="131" t="s">
        <v>13</v>
      </c>
      <c r="I22" s="132"/>
      <c r="J22" s="132"/>
      <c r="K22" s="132"/>
      <c r="L22" s="132"/>
      <c r="M22" s="132"/>
      <c r="N22" s="132"/>
      <c r="O22" s="133"/>
    </row>
    <row r="23" spans="1:16383" ht="12.75" hidden="1" customHeight="1" thickBot="1" x14ac:dyDescent="0.4">
      <c r="A23" s="120"/>
      <c r="B23" s="120"/>
      <c r="C23" s="122"/>
      <c r="D23" s="126"/>
      <c r="E23" s="127"/>
      <c r="F23" s="128"/>
      <c r="G23" s="130"/>
      <c r="H23" s="134"/>
      <c r="I23" s="135"/>
      <c r="J23" s="135"/>
      <c r="K23" s="135"/>
      <c r="L23" s="135"/>
      <c r="M23" s="135"/>
      <c r="N23" s="135"/>
      <c r="O23" s="136"/>
      <c r="P23" s="40"/>
    </row>
    <row r="24" spans="1:16383" ht="12.75" hidden="1" customHeight="1" thickBot="1" x14ac:dyDescent="0.4">
      <c r="A24" s="26">
        <v>1</v>
      </c>
      <c r="B24" s="26"/>
      <c r="C24" s="27"/>
      <c r="D24" s="137"/>
      <c r="E24" s="137"/>
      <c r="F24" s="137"/>
      <c r="G24" s="28"/>
      <c r="H24" s="138"/>
      <c r="I24" s="138"/>
      <c r="J24" s="138"/>
      <c r="K24" s="138"/>
      <c r="L24" s="138"/>
      <c r="M24" s="138"/>
      <c r="N24" s="138"/>
      <c r="O24" s="3"/>
      <c r="P24" s="40"/>
    </row>
    <row r="25" spans="1:16383" ht="12.75" hidden="1" customHeight="1" thickBot="1" x14ac:dyDescent="0.4">
      <c r="A25" s="26">
        <v>2</v>
      </c>
      <c r="B25" s="26"/>
      <c r="C25" s="27"/>
      <c r="D25" s="137"/>
      <c r="E25" s="137"/>
      <c r="F25" s="137"/>
      <c r="G25" s="28"/>
      <c r="H25" s="138"/>
      <c r="I25" s="138"/>
      <c r="J25" s="138"/>
      <c r="K25" s="138"/>
      <c r="L25" s="138"/>
      <c r="M25" s="138"/>
      <c r="N25" s="138"/>
      <c r="O25" s="3"/>
      <c r="P25" s="46"/>
      <c r="Q25" s="47"/>
    </row>
    <row r="26" spans="1:16383" ht="12.75" hidden="1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9"/>
      <c r="O26" s="8"/>
      <c r="P26" s="46"/>
      <c r="Q26" s="47"/>
    </row>
    <row r="27" spans="1:16383" ht="12.75" hidden="1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30" t="s">
        <v>6</v>
      </c>
      <c r="O27" s="31">
        <f>+SUM(O24:O26)</f>
        <v>0</v>
      </c>
    </row>
    <row r="28" spans="1:16383" ht="12.75" customHeight="1" x14ac:dyDescent="0.35">
      <c r="A28" s="139" t="s">
        <v>7</v>
      </c>
      <c r="B28" s="139" t="s">
        <v>1</v>
      </c>
      <c r="C28" s="141" t="s">
        <v>2</v>
      </c>
      <c r="D28" s="143" t="s">
        <v>3</v>
      </c>
      <c r="E28" s="144"/>
      <c r="F28" s="145"/>
      <c r="G28" s="149" t="s">
        <v>4</v>
      </c>
      <c r="H28" s="151" t="s">
        <v>14</v>
      </c>
      <c r="I28" s="152"/>
      <c r="J28" s="152"/>
      <c r="K28" s="152"/>
      <c r="L28" s="152"/>
      <c r="M28" s="152"/>
      <c r="N28" s="152"/>
      <c r="O28" s="153"/>
    </row>
    <row r="29" spans="1:16383" ht="15" thickBot="1" x14ac:dyDescent="0.4">
      <c r="A29" s="140"/>
      <c r="B29" s="140"/>
      <c r="C29" s="142"/>
      <c r="D29" s="146"/>
      <c r="E29" s="147"/>
      <c r="F29" s="148"/>
      <c r="G29" s="150"/>
      <c r="H29" s="154"/>
      <c r="I29" s="155"/>
      <c r="J29" s="155"/>
      <c r="K29" s="155"/>
      <c r="L29" s="155"/>
      <c r="M29" s="155"/>
      <c r="N29" s="155"/>
      <c r="O29" s="156"/>
    </row>
    <row r="30" spans="1:16383" ht="15" thickBot="1" x14ac:dyDescent="0.4">
      <c r="A30" s="32">
        <v>1</v>
      </c>
      <c r="B30" s="32" t="s">
        <v>10</v>
      </c>
      <c r="C30" s="33" t="s">
        <v>196</v>
      </c>
      <c r="D30" s="158" t="s">
        <v>291</v>
      </c>
      <c r="E30" s="158"/>
      <c r="F30" s="158"/>
      <c r="G30" s="34" t="s">
        <v>11</v>
      </c>
      <c r="H30" s="158" t="s">
        <v>194</v>
      </c>
      <c r="I30" s="158"/>
      <c r="J30" s="158"/>
      <c r="K30" s="158"/>
      <c r="L30" s="158"/>
      <c r="M30" s="158"/>
      <c r="N30" s="158"/>
      <c r="O30" s="14">
        <v>1200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pans="1:16383" ht="15" thickBot="1" x14ac:dyDescent="0.4">
      <c r="A31" s="32">
        <v>2</v>
      </c>
      <c r="B31" s="32"/>
      <c r="C31" s="33"/>
      <c r="D31" s="158"/>
      <c r="E31" s="158"/>
      <c r="F31" s="158"/>
      <c r="G31" s="34"/>
      <c r="H31" s="158"/>
      <c r="I31" s="158"/>
      <c r="J31" s="158"/>
      <c r="K31" s="158"/>
      <c r="L31" s="158"/>
      <c r="M31" s="158"/>
      <c r="N31" s="158"/>
      <c r="O31" s="14"/>
    </row>
    <row r="32" spans="1:16383" ht="15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5"/>
      <c r="O32" s="8"/>
    </row>
    <row r="33" spans="1:15" ht="15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6" t="s">
        <v>6</v>
      </c>
      <c r="O33" s="37">
        <f>+SUM(O30:O32)</f>
        <v>1200</v>
      </c>
    </row>
    <row r="34" spans="1:15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38"/>
    </row>
    <row r="35" spans="1:15" ht="15.5" x14ac:dyDescent="0.35">
      <c r="A35" s="5"/>
      <c r="B35" s="5"/>
      <c r="C35" s="99"/>
      <c r="D35" s="99"/>
      <c r="E35" s="5"/>
      <c r="F35" s="99"/>
      <c r="G35" s="99"/>
      <c r="H35" s="99"/>
      <c r="I35" s="5"/>
      <c r="J35" s="5"/>
      <c r="K35" s="5"/>
      <c r="L35" s="159" t="s">
        <v>15</v>
      </c>
      <c r="M35" s="159"/>
      <c r="N35" s="159"/>
      <c r="O35" s="39">
        <f>+O21+O13+O7+O27+O33</f>
        <v>42523.630000000005</v>
      </c>
    </row>
    <row r="38" spans="1:15" x14ac:dyDescent="0.35">
      <c r="O38" s="48"/>
    </row>
    <row r="39" spans="1:15" x14ac:dyDescent="0.35">
      <c r="O39" s="48"/>
    </row>
  </sheetData>
  <mergeCells count="70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C12:D12"/>
    <mergeCell ref="F12:H12"/>
    <mergeCell ref="D10:F10"/>
    <mergeCell ref="H10:N10"/>
    <mergeCell ref="D11:F11"/>
    <mergeCell ref="H11:N11"/>
    <mergeCell ref="C13:D13"/>
    <mergeCell ref="F13:H13"/>
    <mergeCell ref="A14:A15"/>
    <mergeCell ref="B14:B15"/>
    <mergeCell ref="C14:C15"/>
    <mergeCell ref="D14:F15"/>
    <mergeCell ref="G14:G15"/>
    <mergeCell ref="H14:O15"/>
    <mergeCell ref="D18:F18"/>
    <mergeCell ref="H18:N18"/>
    <mergeCell ref="D16:F16"/>
    <mergeCell ref="H16:N16"/>
    <mergeCell ref="D17:F17"/>
    <mergeCell ref="H17:N17"/>
    <mergeCell ref="H22:O23"/>
    <mergeCell ref="D19:F19"/>
    <mergeCell ref="H19:N19"/>
    <mergeCell ref="C20:D20"/>
    <mergeCell ref="F20:H20"/>
    <mergeCell ref="C21:D21"/>
    <mergeCell ref="F21:H21"/>
    <mergeCell ref="A22:A23"/>
    <mergeCell ref="B22:B23"/>
    <mergeCell ref="C22:C23"/>
    <mergeCell ref="D22:F23"/>
    <mergeCell ref="G22:G23"/>
    <mergeCell ref="D24:F24"/>
    <mergeCell ref="H24:N24"/>
    <mergeCell ref="D25:F25"/>
    <mergeCell ref="H25:N25"/>
    <mergeCell ref="A28:A29"/>
    <mergeCell ref="B28:B29"/>
    <mergeCell ref="C28:C29"/>
    <mergeCell ref="D28:F29"/>
    <mergeCell ref="G28:G29"/>
    <mergeCell ref="H28:O29"/>
    <mergeCell ref="D30:F30"/>
    <mergeCell ref="H30:N30"/>
    <mergeCell ref="D31:F31"/>
    <mergeCell ref="H31:N31"/>
    <mergeCell ref="C35:D35"/>
    <mergeCell ref="F35:H35"/>
    <mergeCell ref="L35:N3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DF881-B386-4F74-A2E9-D6DBC6ED281C}">
  <dimension ref="A1:XFC39"/>
  <sheetViews>
    <sheetView workbookViewId="0">
      <selection activeCell="A11" sqref="A11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9.81640625" bestFit="1" customWidth="1"/>
  </cols>
  <sheetData>
    <row r="1" spans="1:17" ht="19" thickBot="1" x14ac:dyDescent="0.4">
      <c r="A1" s="53" t="s">
        <v>37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/>
      <c r="C4" s="1"/>
      <c r="D4" s="74"/>
      <c r="E4" s="74"/>
      <c r="F4" s="74"/>
      <c r="G4" s="2"/>
      <c r="H4" s="75"/>
      <c r="I4" s="75"/>
      <c r="J4" s="75"/>
      <c r="K4" s="75"/>
      <c r="L4" s="75"/>
      <c r="M4" s="75"/>
      <c r="N4" s="75"/>
      <c r="O4" s="3"/>
      <c r="P4" s="41"/>
    </row>
    <row r="5" spans="1:17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75"/>
      <c r="I5" s="75"/>
      <c r="J5" s="75"/>
      <c r="K5" s="75"/>
      <c r="L5" s="75"/>
      <c r="M5" s="75"/>
      <c r="N5" s="75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/>
      <c r="C10" s="12"/>
      <c r="D10" s="96"/>
      <c r="E10" s="96"/>
      <c r="F10" s="96"/>
      <c r="G10" s="13"/>
      <c r="H10" s="97" t="s">
        <v>42</v>
      </c>
      <c r="I10" s="97"/>
      <c r="J10" s="97"/>
      <c r="K10" s="97"/>
      <c r="L10" s="97"/>
      <c r="M10" s="97"/>
      <c r="N10" s="97"/>
      <c r="O10" s="14">
        <v>13340</v>
      </c>
      <c r="P10" s="6"/>
    </row>
    <row r="11" spans="1:17" s="42" customFormat="1" ht="12.75" customHeight="1" thickBot="1" x14ac:dyDescent="0.35">
      <c r="A11" s="11">
        <v>2</v>
      </c>
      <c r="B11" s="13" t="s">
        <v>10</v>
      </c>
      <c r="C11" s="12" t="s">
        <v>45</v>
      </c>
      <c r="D11" s="96" t="s">
        <v>47</v>
      </c>
      <c r="E11" s="96"/>
      <c r="F11" s="96"/>
      <c r="G11" s="13" t="s">
        <v>11</v>
      </c>
      <c r="H11" s="98" t="s">
        <v>46</v>
      </c>
      <c r="I11" s="98"/>
      <c r="J11" s="98"/>
      <c r="K11" s="98"/>
      <c r="L11" s="98"/>
      <c r="M11" s="98"/>
      <c r="N11" s="98"/>
      <c r="O11" s="14">
        <v>707.6</v>
      </c>
      <c r="P11" s="6" t="s">
        <v>48</v>
      </c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14047.6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41</v>
      </c>
      <c r="C16" s="19" t="s">
        <v>40</v>
      </c>
      <c r="D16" s="118" t="s">
        <v>39</v>
      </c>
      <c r="E16" s="118"/>
      <c r="F16" s="118"/>
      <c r="G16" s="19" t="s">
        <v>11</v>
      </c>
      <c r="H16" s="118" t="s">
        <v>38</v>
      </c>
      <c r="I16" s="118"/>
      <c r="J16" s="118"/>
      <c r="K16" s="118"/>
      <c r="L16" s="118"/>
      <c r="M16" s="118"/>
      <c r="N16" s="118"/>
      <c r="O16" s="20">
        <v>1357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45</v>
      </c>
      <c r="D17" s="118" t="s">
        <v>44</v>
      </c>
      <c r="E17" s="118"/>
      <c r="F17" s="118"/>
      <c r="G17" s="19" t="s">
        <v>11</v>
      </c>
      <c r="H17" s="118" t="s">
        <v>43</v>
      </c>
      <c r="I17" s="118"/>
      <c r="J17" s="118"/>
      <c r="K17" s="118"/>
      <c r="L17" s="118"/>
      <c r="M17" s="118"/>
      <c r="N17" s="118"/>
      <c r="O17" s="20">
        <v>6673.34</v>
      </c>
      <c r="P17" s="43" t="s">
        <v>48</v>
      </c>
      <c r="Q17" s="44"/>
    </row>
    <row r="18" spans="1:16383" ht="12.75" customHeight="1" thickBot="1" x14ac:dyDescent="0.4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0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8030.34</v>
      </c>
    </row>
    <row r="20" spans="1:16383" ht="12.75" customHeight="1" thickBot="1" x14ac:dyDescent="0.4">
      <c r="A20" s="5"/>
      <c r="B20" s="5"/>
      <c r="C20" s="5"/>
      <c r="D20" s="5"/>
      <c r="E20" s="5"/>
      <c r="F20" s="5"/>
      <c r="G20" s="5"/>
      <c r="H20" s="5"/>
      <c r="I20" s="5" t="s">
        <v>12</v>
      </c>
      <c r="J20" s="5"/>
      <c r="K20" s="5"/>
      <c r="L20" s="5"/>
      <c r="M20" s="5"/>
      <c r="N20" s="24"/>
      <c r="O20" s="25"/>
      <c r="T20" s="45"/>
    </row>
    <row r="21" spans="1:16383" ht="12.75" customHeight="1" x14ac:dyDescent="0.35">
      <c r="A21" s="119" t="s">
        <v>7</v>
      </c>
      <c r="B21" s="119" t="s">
        <v>1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  <c r="P21" s="40"/>
    </row>
    <row r="22" spans="1:16383" ht="12.75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customHeight="1" thickBot="1" x14ac:dyDescent="0.4">
      <c r="A23" s="26">
        <v>1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customHeight="1" thickBot="1" x14ac:dyDescent="0.4">
      <c r="A24" s="26">
        <v>2</v>
      </c>
      <c r="B24" s="26"/>
      <c r="C24" s="27"/>
      <c r="D24" s="137"/>
      <c r="E24" s="137"/>
      <c r="F24" s="137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</row>
    <row r="26" spans="1:16383" ht="12.75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0</v>
      </c>
    </row>
    <row r="27" spans="1:16383" ht="12.75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</row>
    <row r="28" spans="1:16383" x14ac:dyDescent="0.35">
      <c r="A28" s="139" t="s">
        <v>7</v>
      </c>
      <c r="B28" s="139" t="s">
        <v>1</v>
      </c>
      <c r="C28" s="141" t="s">
        <v>2</v>
      </c>
      <c r="D28" s="143" t="s">
        <v>3</v>
      </c>
      <c r="E28" s="144"/>
      <c r="F28" s="145"/>
      <c r="G28" s="149" t="s">
        <v>4</v>
      </c>
      <c r="H28" s="151" t="s">
        <v>14</v>
      </c>
      <c r="I28" s="152"/>
      <c r="J28" s="152"/>
      <c r="K28" s="152"/>
      <c r="L28" s="152"/>
      <c r="M28" s="152"/>
      <c r="N28" s="152"/>
      <c r="O28" s="153"/>
    </row>
    <row r="29" spans="1:16383" ht="15" thickBot="1" x14ac:dyDescent="0.4">
      <c r="A29" s="140"/>
      <c r="B29" s="140"/>
      <c r="C29" s="142"/>
      <c r="D29" s="146"/>
      <c r="E29" s="147"/>
      <c r="F29" s="148"/>
      <c r="G29" s="150"/>
      <c r="H29" s="154"/>
      <c r="I29" s="155"/>
      <c r="J29" s="155"/>
      <c r="K29" s="155"/>
      <c r="L29" s="155"/>
      <c r="M29" s="155"/>
      <c r="N29" s="155"/>
      <c r="O29" s="15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" thickBot="1" x14ac:dyDescent="0.4">
      <c r="A30" s="32">
        <v>1</v>
      </c>
      <c r="B30" s="32"/>
      <c r="C30" s="33"/>
      <c r="D30" s="157"/>
      <c r="E30" s="157"/>
      <c r="F30" s="157"/>
      <c r="G30" s="34"/>
      <c r="H30" s="158"/>
      <c r="I30" s="158"/>
      <c r="J30" s="158"/>
      <c r="K30" s="158"/>
      <c r="L30" s="158"/>
      <c r="M30" s="158"/>
      <c r="N30" s="158"/>
      <c r="O30" s="14"/>
    </row>
    <row r="31" spans="1:16383" ht="15" thickBot="1" x14ac:dyDescent="0.4">
      <c r="A31" s="32">
        <v>2</v>
      </c>
      <c r="B31" s="32"/>
      <c r="C31" s="33"/>
      <c r="D31" s="157"/>
      <c r="E31" s="157"/>
      <c r="F31" s="157"/>
      <c r="G31" s="34"/>
      <c r="H31" s="158"/>
      <c r="I31" s="158"/>
      <c r="J31" s="158"/>
      <c r="K31" s="158"/>
      <c r="L31" s="158"/>
      <c r="M31" s="158"/>
      <c r="N31" s="158"/>
      <c r="O31" s="3"/>
    </row>
    <row r="32" spans="1:16383" ht="15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5"/>
      <c r="O32" s="8"/>
    </row>
    <row r="33" spans="1:15" ht="15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6" t="s">
        <v>6</v>
      </c>
      <c r="O33" s="37">
        <f>+SUM(O30:O32)</f>
        <v>0</v>
      </c>
    </row>
    <row r="34" spans="1:15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38"/>
    </row>
    <row r="35" spans="1:15" ht="15.5" x14ac:dyDescent="0.35">
      <c r="A35" s="5"/>
      <c r="B35" s="5"/>
      <c r="C35" s="99"/>
      <c r="D35" s="99"/>
      <c r="E35" s="5"/>
      <c r="F35" s="99"/>
      <c r="G35" s="99"/>
      <c r="H35" s="99"/>
      <c r="I35" s="5"/>
      <c r="J35" s="5"/>
      <c r="K35" s="5"/>
      <c r="L35" s="159" t="s">
        <v>15</v>
      </c>
      <c r="M35" s="159"/>
      <c r="N35" s="159"/>
      <c r="O35" s="39">
        <f>+O19+O13+O7+O26+O33</f>
        <v>22077.940000000002</v>
      </c>
    </row>
    <row r="38" spans="1:15" x14ac:dyDescent="0.35">
      <c r="O38" s="48"/>
    </row>
    <row r="39" spans="1:15" x14ac:dyDescent="0.35">
      <c r="O39" s="48"/>
    </row>
  </sheetData>
  <mergeCells count="66">
    <mergeCell ref="D30:F30"/>
    <mergeCell ref="H30:N30"/>
    <mergeCell ref="D31:F31"/>
    <mergeCell ref="H31:N31"/>
    <mergeCell ref="C35:D35"/>
    <mergeCell ref="F35:H35"/>
    <mergeCell ref="L35:N35"/>
    <mergeCell ref="D23:F23"/>
    <mergeCell ref="H23:N23"/>
    <mergeCell ref="D24:F24"/>
    <mergeCell ref="H24:N24"/>
    <mergeCell ref="A28:A29"/>
    <mergeCell ref="B28:B29"/>
    <mergeCell ref="C28:C29"/>
    <mergeCell ref="D28:F29"/>
    <mergeCell ref="G28:G29"/>
    <mergeCell ref="H28:O29"/>
    <mergeCell ref="C19:D19"/>
    <mergeCell ref="F19:H19"/>
    <mergeCell ref="A21:A22"/>
    <mergeCell ref="B21:B22"/>
    <mergeCell ref="C21:C22"/>
    <mergeCell ref="D21:F22"/>
    <mergeCell ref="G21:G22"/>
    <mergeCell ref="H21:O22"/>
    <mergeCell ref="D16:F16"/>
    <mergeCell ref="H16:N16"/>
    <mergeCell ref="D17:F17"/>
    <mergeCell ref="H17:N17"/>
    <mergeCell ref="C18:D18"/>
    <mergeCell ref="F18:H18"/>
    <mergeCell ref="C13:D13"/>
    <mergeCell ref="F13:H13"/>
    <mergeCell ref="A14:A15"/>
    <mergeCell ref="B14:B15"/>
    <mergeCell ref="C14:C15"/>
    <mergeCell ref="D14:F15"/>
    <mergeCell ref="G14:G15"/>
    <mergeCell ref="H14:O15"/>
    <mergeCell ref="D10:F10"/>
    <mergeCell ref="H10:N10"/>
    <mergeCell ref="D11:F11"/>
    <mergeCell ref="H11:N11"/>
    <mergeCell ref="C12:D12"/>
    <mergeCell ref="F12:H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A0549-3D36-4DE8-881A-4A5097D0DD16}">
  <dimension ref="A1:XFC37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292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27</v>
      </c>
      <c r="D4" s="75" t="s">
        <v>295</v>
      </c>
      <c r="E4" s="75"/>
      <c r="F4" s="75"/>
      <c r="G4" s="2" t="s">
        <v>11</v>
      </c>
      <c r="H4" s="160" t="s">
        <v>118</v>
      </c>
      <c r="I4" s="160"/>
      <c r="J4" s="160"/>
      <c r="K4" s="160"/>
      <c r="L4" s="160"/>
      <c r="M4" s="160"/>
      <c r="N4" s="160"/>
      <c r="O4" s="20">
        <v>6668.84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6668.84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293</v>
      </c>
      <c r="E10" s="96"/>
      <c r="F10" s="96"/>
      <c r="G10" s="13" t="s">
        <v>11</v>
      </c>
      <c r="H10" s="97" t="s">
        <v>62</v>
      </c>
      <c r="I10" s="97"/>
      <c r="J10" s="97"/>
      <c r="K10" s="97"/>
      <c r="L10" s="97"/>
      <c r="M10" s="97"/>
      <c r="N10" s="97"/>
      <c r="O10" s="14">
        <v>2250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2250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45</v>
      </c>
      <c r="D16" s="118" t="s">
        <v>32</v>
      </c>
      <c r="E16" s="118"/>
      <c r="F16" s="118"/>
      <c r="G16" s="19" t="s">
        <v>11</v>
      </c>
      <c r="H16" s="118" t="s">
        <v>71</v>
      </c>
      <c r="I16" s="118"/>
      <c r="J16" s="118"/>
      <c r="K16" s="118"/>
      <c r="L16" s="118"/>
      <c r="M16" s="118"/>
      <c r="N16" s="118"/>
      <c r="O16" s="20">
        <v>7483.5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36</v>
      </c>
      <c r="D17" s="118" t="s">
        <v>294</v>
      </c>
      <c r="E17" s="118"/>
      <c r="F17" s="118"/>
      <c r="G17" s="19" t="s">
        <v>11</v>
      </c>
      <c r="H17" s="118" t="s">
        <v>34</v>
      </c>
      <c r="I17" s="118"/>
      <c r="J17" s="118"/>
      <c r="K17" s="118"/>
      <c r="L17" s="118"/>
      <c r="M17" s="118"/>
      <c r="N17" s="118"/>
      <c r="O17" s="20">
        <v>30671.64</v>
      </c>
      <c r="P17" s="43"/>
      <c r="Q17" s="44"/>
    </row>
    <row r="18" spans="1:16383" s="42" customFormat="1" ht="12.75" customHeight="1" thickBot="1" x14ac:dyDescent="0.35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38155.14</v>
      </c>
      <c r="P19" s="40"/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0"/>
    </row>
    <row r="23" spans="1:16383" ht="12.75" hidden="1" customHeight="1" thickBot="1" x14ac:dyDescent="0.4">
      <c r="A23" s="26">
        <v>2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t="12.75" hidden="1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" hidden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" hidden="1" thickBot="1" x14ac:dyDescent="0.4">
      <c r="A28" s="32">
        <v>1</v>
      </c>
      <c r="B28" s="32"/>
      <c r="C28" s="33"/>
      <c r="D28" s="158"/>
      <c r="E28" s="158"/>
      <c r="F28" s="158"/>
      <c r="G28" s="34"/>
      <c r="H28" s="158"/>
      <c r="I28" s="158"/>
      <c r="J28" s="158"/>
      <c r="K28" s="158"/>
      <c r="L28" s="158"/>
      <c r="M28" s="158"/>
      <c r="N28" s="158"/>
      <c r="O28" s="14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" hidden="1" thickBot="1" x14ac:dyDescent="0.4">
      <c r="A29" s="32">
        <v>2</v>
      </c>
      <c r="B29" s="32"/>
      <c r="C29" s="33"/>
      <c r="D29" s="158"/>
      <c r="E29" s="158"/>
      <c r="F29" s="158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t="15" hidden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" hidden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0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47073.979999999996</v>
      </c>
    </row>
    <row r="36" spans="1:15" x14ac:dyDescent="0.35">
      <c r="O36" s="48"/>
    </row>
    <row r="37" spans="1:15" x14ac:dyDescent="0.35">
      <c r="O37" s="48"/>
    </row>
  </sheetData>
  <mergeCells count="66">
    <mergeCell ref="D28:F28"/>
    <mergeCell ref="H28:N28"/>
    <mergeCell ref="D29:F29"/>
    <mergeCell ref="H29:N29"/>
    <mergeCell ref="C33:D33"/>
    <mergeCell ref="F33:H33"/>
    <mergeCell ref="L33:N33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A20:A21"/>
    <mergeCell ref="B20:B21"/>
    <mergeCell ref="C20:C21"/>
    <mergeCell ref="D20:F21"/>
    <mergeCell ref="G20:G21"/>
    <mergeCell ref="H20:O21"/>
    <mergeCell ref="C18:D18"/>
    <mergeCell ref="F18:H18"/>
    <mergeCell ref="C19:D19"/>
    <mergeCell ref="F19:H19"/>
    <mergeCell ref="D16:F16"/>
    <mergeCell ref="H16:N16"/>
    <mergeCell ref="D17:F17"/>
    <mergeCell ref="H17:N17"/>
    <mergeCell ref="C13:D13"/>
    <mergeCell ref="F13:H13"/>
    <mergeCell ref="H14:O15"/>
    <mergeCell ref="A14:A15"/>
    <mergeCell ref="B14:B15"/>
    <mergeCell ref="C14:C15"/>
    <mergeCell ref="D14:F15"/>
    <mergeCell ref="G14:G15"/>
    <mergeCell ref="D10:F10"/>
    <mergeCell ref="H10:N10"/>
    <mergeCell ref="D11:F11"/>
    <mergeCell ref="H11:N11"/>
    <mergeCell ref="C12:D12"/>
    <mergeCell ref="F12:H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739D6-8977-4AAB-9C03-C7F23DAC3E3C}">
  <dimension ref="A1:XFC37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292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hidden="1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hidden="1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hidden="1" customHeight="1" thickBot="1" x14ac:dyDescent="0.35">
      <c r="A4" s="1">
        <v>1</v>
      </c>
      <c r="B4" s="1"/>
      <c r="C4" s="1"/>
      <c r="D4" s="75"/>
      <c r="E4" s="75"/>
      <c r="F4" s="75"/>
      <c r="G4" s="2"/>
      <c r="H4" s="160"/>
      <c r="I4" s="160"/>
      <c r="J4" s="160"/>
      <c r="K4" s="160"/>
      <c r="L4" s="160"/>
      <c r="M4" s="160"/>
      <c r="N4" s="160"/>
      <c r="O4" s="20"/>
      <c r="P4" s="41"/>
    </row>
    <row r="5" spans="1:17" s="42" customFormat="1" ht="12.75" hidden="1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hidden="1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hidden="1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298</v>
      </c>
      <c r="E10" s="96"/>
      <c r="F10" s="96"/>
      <c r="G10" s="13" t="s">
        <v>11</v>
      </c>
      <c r="H10" s="97" t="s">
        <v>297</v>
      </c>
      <c r="I10" s="97"/>
      <c r="J10" s="97"/>
      <c r="K10" s="97"/>
      <c r="L10" s="97"/>
      <c r="M10" s="97"/>
      <c r="N10" s="97"/>
      <c r="O10" s="14">
        <v>2320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2320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296</v>
      </c>
      <c r="E16" s="118"/>
      <c r="F16" s="118"/>
      <c r="G16" s="19" t="s">
        <v>11</v>
      </c>
      <c r="H16" s="118" t="s">
        <v>126</v>
      </c>
      <c r="I16" s="118"/>
      <c r="J16" s="118"/>
      <c r="K16" s="118"/>
      <c r="L16" s="118"/>
      <c r="M16" s="118"/>
      <c r="N16" s="118"/>
      <c r="O16" s="20">
        <v>40530.400000000001</v>
      </c>
      <c r="P16" s="43"/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17</v>
      </c>
      <c r="D17" s="118" t="s">
        <v>299</v>
      </c>
      <c r="E17" s="118"/>
      <c r="F17" s="118"/>
      <c r="G17" s="19" t="s">
        <v>11</v>
      </c>
      <c r="H17" s="118" t="s">
        <v>93</v>
      </c>
      <c r="I17" s="118"/>
      <c r="J17" s="118"/>
      <c r="K17" s="118"/>
      <c r="L17" s="118"/>
      <c r="M17" s="118"/>
      <c r="N17" s="118"/>
      <c r="O17" s="20">
        <v>439</v>
      </c>
      <c r="P17" s="43" t="s">
        <v>48</v>
      </c>
      <c r="Q17" s="44"/>
    </row>
    <row r="18" spans="1:16383" s="42" customFormat="1" ht="12.75" customHeight="1" thickBot="1" x14ac:dyDescent="0.35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40969.4</v>
      </c>
      <c r="P19" s="40"/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hidden="1" customHeight="1" x14ac:dyDescent="0.35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x14ac:dyDescent="0.35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0"/>
    </row>
    <row r="23" spans="1:16383" ht="12.75" hidden="1" customHeight="1" x14ac:dyDescent="0.35">
      <c r="A23" s="26">
        <v>2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x14ac:dyDescent="0.3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hidden="1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t="12.75" hidden="1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" hidden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" hidden="1" thickBot="1" x14ac:dyDescent="0.4">
      <c r="A28" s="32">
        <v>1</v>
      </c>
      <c r="B28" s="32"/>
      <c r="C28" s="33"/>
      <c r="D28" s="158"/>
      <c r="E28" s="158"/>
      <c r="F28" s="158"/>
      <c r="G28" s="34"/>
      <c r="H28" s="158"/>
      <c r="I28" s="158"/>
      <c r="J28" s="158"/>
      <c r="K28" s="158"/>
      <c r="L28" s="158"/>
      <c r="M28" s="158"/>
      <c r="N28" s="158"/>
      <c r="O28" s="14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" hidden="1" thickBot="1" x14ac:dyDescent="0.4">
      <c r="A29" s="32">
        <v>2</v>
      </c>
      <c r="B29" s="32"/>
      <c r="C29" s="33"/>
      <c r="D29" s="158"/>
      <c r="E29" s="158"/>
      <c r="F29" s="158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idden="1" x14ac:dyDescent="0.3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" hidden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0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43289.4</v>
      </c>
    </row>
    <row r="36" spans="1:15" x14ac:dyDescent="0.35">
      <c r="O36" s="48"/>
    </row>
    <row r="37" spans="1:15" x14ac:dyDescent="0.35">
      <c r="O37" s="48"/>
    </row>
  </sheetData>
  <mergeCells count="66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D16:F16"/>
    <mergeCell ref="H16:N16"/>
    <mergeCell ref="D17:F17"/>
    <mergeCell ref="H17:N17"/>
    <mergeCell ref="C18:D18"/>
    <mergeCell ref="F18:H18"/>
    <mergeCell ref="C19:D19"/>
    <mergeCell ref="F19:H19"/>
    <mergeCell ref="A20:A21"/>
    <mergeCell ref="B20:B21"/>
    <mergeCell ref="C20:C21"/>
    <mergeCell ref="D20:F21"/>
    <mergeCell ref="G20:G21"/>
    <mergeCell ref="H20:O21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D28:F28"/>
    <mergeCell ref="H28:N28"/>
    <mergeCell ref="D29:F29"/>
    <mergeCell ref="H29:N29"/>
    <mergeCell ref="C33:D33"/>
    <mergeCell ref="F33:H33"/>
    <mergeCell ref="L33:N3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E1274-6FEC-465C-BAE5-3F91B3D90D27}">
  <dimension ref="A1:XFC38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292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302</v>
      </c>
      <c r="D4" s="75" t="s">
        <v>301</v>
      </c>
      <c r="E4" s="75"/>
      <c r="F4" s="75"/>
      <c r="G4" s="2" t="s">
        <v>11</v>
      </c>
      <c r="H4" s="160" t="s">
        <v>300</v>
      </c>
      <c r="I4" s="160"/>
      <c r="J4" s="160"/>
      <c r="K4" s="160"/>
      <c r="L4" s="160"/>
      <c r="M4" s="160"/>
      <c r="N4" s="160"/>
      <c r="O4" s="20">
        <v>13812</v>
      </c>
      <c r="P4" s="41"/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144</v>
      </c>
      <c r="D5" s="161" t="s">
        <v>308</v>
      </c>
      <c r="E5" s="161"/>
      <c r="F5" s="161"/>
      <c r="G5" s="2" t="s">
        <v>11</v>
      </c>
      <c r="H5" s="160" t="s">
        <v>96</v>
      </c>
      <c r="I5" s="160"/>
      <c r="J5" s="160"/>
      <c r="K5" s="160"/>
      <c r="L5" s="160"/>
      <c r="M5" s="160"/>
      <c r="N5" s="160"/>
      <c r="O5" s="3">
        <v>2500</v>
      </c>
      <c r="P5" s="41" t="s">
        <v>48</v>
      </c>
    </row>
    <row r="6" spans="1:16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16312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70</v>
      </c>
      <c r="E10" s="96"/>
      <c r="F10" s="96"/>
      <c r="G10" s="13" t="s">
        <v>11</v>
      </c>
      <c r="H10" s="97" t="s">
        <v>303</v>
      </c>
      <c r="I10" s="97"/>
      <c r="J10" s="97"/>
      <c r="K10" s="97"/>
      <c r="L10" s="97"/>
      <c r="M10" s="97"/>
      <c r="N10" s="97"/>
      <c r="O10" s="14">
        <v>2930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23</v>
      </c>
      <c r="D11" s="96" t="s">
        <v>305</v>
      </c>
      <c r="E11" s="96"/>
      <c r="F11" s="96"/>
      <c r="G11" s="13" t="s">
        <v>11</v>
      </c>
      <c r="H11" s="98" t="s">
        <v>304</v>
      </c>
      <c r="I11" s="98"/>
      <c r="J11" s="98"/>
      <c r="K11" s="98"/>
      <c r="L11" s="98"/>
      <c r="M11" s="98"/>
      <c r="N11" s="98"/>
      <c r="O11" s="14">
        <v>900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144</v>
      </c>
      <c r="D12" s="96" t="s">
        <v>307</v>
      </c>
      <c r="E12" s="96"/>
      <c r="F12" s="96"/>
      <c r="G12" s="13" t="s">
        <v>11</v>
      </c>
      <c r="H12" s="98" t="s">
        <v>306</v>
      </c>
      <c r="I12" s="98"/>
      <c r="J12" s="98"/>
      <c r="K12" s="98"/>
      <c r="L12" s="98"/>
      <c r="M12" s="98"/>
      <c r="N12" s="98"/>
      <c r="O12" s="14">
        <v>481</v>
      </c>
      <c r="P12" s="6" t="s">
        <v>48</v>
      </c>
    </row>
    <row r="13" spans="1:16" ht="12.75" customHeight="1" thickBot="1" x14ac:dyDescent="0.4">
      <c r="A13" s="5"/>
      <c r="B13" s="5"/>
      <c r="C13" s="99"/>
      <c r="D13" s="99"/>
      <c r="E13" s="5"/>
      <c r="F13" s="99"/>
      <c r="G13" s="99"/>
      <c r="H13" s="99"/>
      <c r="I13" s="5"/>
      <c r="J13" s="6"/>
      <c r="K13" s="6"/>
      <c r="L13" s="15"/>
      <c r="M13" s="5"/>
      <c r="N13" s="16"/>
      <c r="O13" s="8"/>
      <c r="P13" s="40"/>
    </row>
    <row r="14" spans="1:16" ht="12.75" customHeight="1" thickBot="1" x14ac:dyDescent="0.4">
      <c r="A14" s="5"/>
      <c r="B14" s="5"/>
      <c r="C14" s="77"/>
      <c r="D14" s="77"/>
      <c r="E14" s="5"/>
      <c r="F14" s="77"/>
      <c r="G14" s="77"/>
      <c r="H14" s="77"/>
      <c r="I14" s="5"/>
      <c r="J14" s="5"/>
      <c r="K14" s="5"/>
      <c r="L14" s="5"/>
      <c r="M14" s="5"/>
      <c r="N14" s="17" t="s">
        <v>6</v>
      </c>
      <c r="O14" s="18">
        <f>+SUM(O10:O13)</f>
        <v>4311</v>
      </c>
      <c r="P14" s="40"/>
    </row>
    <row r="15" spans="1:16" ht="12.75" customHeight="1" x14ac:dyDescent="0.35">
      <c r="A15" s="100" t="s">
        <v>7</v>
      </c>
      <c r="B15" s="100" t="s">
        <v>1</v>
      </c>
      <c r="C15" s="102" t="s">
        <v>2</v>
      </c>
      <c r="D15" s="104" t="s">
        <v>3</v>
      </c>
      <c r="E15" s="105"/>
      <c r="F15" s="106"/>
      <c r="G15" s="110" t="s">
        <v>4</v>
      </c>
      <c r="H15" s="112" t="s">
        <v>9</v>
      </c>
      <c r="I15" s="113"/>
      <c r="J15" s="113"/>
      <c r="K15" s="113"/>
      <c r="L15" s="113"/>
      <c r="M15" s="113"/>
      <c r="N15" s="113"/>
      <c r="O15" s="114"/>
      <c r="P15" s="40"/>
    </row>
    <row r="16" spans="1:16" ht="12.75" customHeight="1" thickBot="1" x14ac:dyDescent="0.4">
      <c r="A16" s="101"/>
      <c r="B16" s="101"/>
      <c r="C16" s="103"/>
      <c r="D16" s="107"/>
      <c r="E16" s="108"/>
      <c r="F16" s="109"/>
      <c r="G16" s="111"/>
      <c r="H16" s="115"/>
      <c r="I16" s="116"/>
      <c r="J16" s="116"/>
      <c r="K16" s="116"/>
      <c r="L16" s="116"/>
      <c r="M16" s="116"/>
      <c r="N16" s="116"/>
      <c r="O16" s="117"/>
      <c r="P16" s="40"/>
    </row>
    <row r="17" spans="1:16383" s="42" customFormat="1" ht="12.75" customHeight="1" thickBot="1" x14ac:dyDescent="0.35">
      <c r="A17" s="19">
        <v>1</v>
      </c>
      <c r="B17" s="19" t="s">
        <v>10</v>
      </c>
      <c r="C17" s="19" t="s">
        <v>144</v>
      </c>
      <c r="D17" s="118" t="s">
        <v>309</v>
      </c>
      <c r="E17" s="118"/>
      <c r="F17" s="118"/>
      <c r="G17" s="19" t="s">
        <v>11</v>
      </c>
      <c r="H17" s="118" t="s">
        <v>266</v>
      </c>
      <c r="I17" s="118"/>
      <c r="J17" s="118"/>
      <c r="K17" s="118"/>
      <c r="L17" s="118"/>
      <c r="M17" s="118"/>
      <c r="N17" s="118"/>
      <c r="O17" s="20">
        <v>530</v>
      </c>
      <c r="P17" s="43" t="s">
        <v>48</v>
      </c>
      <c r="Q17" s="44"/>
    </row>
    <row r="18" spans="1:16383" s="42" customFormat="1" ht="12.75" customHeight="1" thickBot="1" x14ac:dyDescent="0.35">
      <c r="A18" s="19">
        <v>2</v>
      </c>
      <c r="B18" s="19" t="s">
        <v>10</v>
      </c>
      <c r="C18" s="19" t="s">
        <v>45</v>
      </c>
      <c r="D18" s="162" t="s">
        <v>65</v>
      </c>
      <c r="E18" s="162"/>
      <c r="F18" s="162"/>
      <c r="G18" s="19" t="s">
        <v>11</v>
      </c>
      <c r="H18" s="162" t="s">
        <v>71</v>
      </c>
      <c r="I18" s="162"/>
      <c r="J18" s="162"/>
      <c r="K18" s="162"/>
      <c r="L18" s="162"/>
      <c r="M18" s="162"/>
      <c r="N18" s="162"/>
      <c r="O18" s="20">
        <v>7483.5</v>
      </c>
      <c r="P18" s="43" t="s">
        <v>48</v>
      </c>
      <c r="Q18" s="44"/>
    </row>
    <row r="19" spans="1:16383" s="42" customFormat="1" ht="12.75" customHeight="1" thickBot="1" x14ac:dyDescent="0.35">
      <c r="A19" s="5"/>
      <c r="B19" s="5"/>
      <c r="C19" s="76"/>
      <c r="D19" s="76"/>
      <c r="E19" s="5"/>
      <c r="F19" s="76"/>
      <c r="G19" s="76"/>
      <c r="H19" s="76"/>
      <c r="I19" s="5"/>
      <c r="J19" s="6"/>
      <c r="K19" s="6"/>
      <c r="L19" s="5"/>
      <c r="M19" s="5"/>
      <c r="N19" s="21"/>
      <c r="O19" s="8"/>
      <c r="P19" s="49"/>
      <c r="Q19" s="44"/>
    </row>
    <row r="20" spans="1:16383" ht="12.75" customHeight="1" thickBot="1" x14ac:dyDescent="0.4">
      <c r="A20" s="5"/>
      <c r="B20" s="5"/>
      <c r="C20" s="77"/>
      <c r="D20" s="77"/>
      <c r="E20" s="5"/>
      <c r="F20" s="77"/>
      <c r="G20" s="77"/>
      <c r="H20" s="77"/>
      <c r="I20" s="5"/>
      <c r="J20" s="5"/>
      <c r="K20" s="5"/>
      <c r="L20" s="5"/>
      <c r="M20" s="5"/>
      <c r="N20" s="22" t="s">
        <v>6</v>
      </c>
      <c r="O20" s="23">
        <f>+SUM(O17:O19)</f>
        <v>8013.5</v>
      </c>
      <c r="P20" s="40"/>
    </row>
    <row r="21" spans="1:16383" ht="12.75" hidden="1" customHeight="1" x14ac:dyDescent="0.35">
      <c r="A21" s="119" t="s">
        <v>7</v>
      </c>
      <c r="B21" s="119" t="s">
        <v>84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</row>
    <row r="22" spans="1:16383" ht="12.75" hidden="1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hidden="1" customHeight="1" thickBot="1" x14ac:dyDescent="0.4">
      <c r="A23" s="26">
        <v>1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0"/>
    </row>
    <row r="24" spans="1:16383" ht="12.75" hidden="1" customHeight="1" thickBot="1" x14ac:dyDescent="0.4">
      <c r="A24" s="26">
        <v>2</v>
      </c>
      <c r="B24" s="26"/>
      <c r="C24" s="27"/>
      <c r="D24" s="163"/>
      <c r="E24" s="163"/>
      <c r="F24" s="163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  <c r="P25" s="46"/>
      <c r="Q25" s="47"/>
    </row>
    <row r="26" spans="1:16383" ht="12.75" hidden="1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0</v>
      </c>
    </row>
    <row r="27" spans="1:16383" ht="12.75" customHeight="1" x14ac:dyDescent="0.35">
      <c r="A27" s="139" t="s">
        <v>7</v>
      </c>
      <c r="B27" s="139" t="s">
        <v>1</v>
      </c>
      <c r="C27" s="141" t="s">
        <v>2</v>
      </c>
      <c r="D27" s="143" t="s">
        <v>3</v>
      </c>
      <c r="E27" s="144"/>
      <c r="F27" s="145"/>
      <c r="G27" s="149" t="s">
        <v>4</v>
      </c>
      <c r="H27" s="151" t="s">
        <v>14</v>
      </c>
      <c r="I27" s="152"/>
      <c r="J27" s="152"/>
      <c r="K27" s="152"/>
      <c r="L27" s="152"/>
      <c r="M27" s="152"/>
      <c r="N27" s="152"/>
      <c r="O27" s="153"/>
    </row>
    <row r="28" spans="1:16383" ht="15.75" customHeight="1" thickBot="1" x14ac:dyDescent="0.4">
      <c r="A28" s="140"/>
      <c r="B28" s="140"/>
      <c r="C28" s="142"/>
      <c r="D28" s="146"/>
      <c r="E28" s="147"/>
      <c r="F28" s="148"/>
      <c r="G28" s="150"/>
      <c r="H28" s="154"/>
      <c r="I28" s="155"/>
      <c r="J28" s="155"/>
      <c r="K28" s="155"/>
      <c r="L28" s="155"/>
      <c r="M28" s="155"/>
      <c r="N28" s="155"/>
      <c r="O28" s="156"/>
    </row>
    <row r="29" spans="1:16383" ht="15.75" customHeight="1" thickBot="1" x14ac:dyDescent="0.4">
      <c r="A29" s="32">
        <v>1</v>
      </c>
      <c r="B29" s="32" t="s">
        <v>10</v>
      </c>
      <c r="C29" s="33" t="s">
        <v>196</v>
      </c>
      <c r="D29" s="158" t="s">
        <v>262</v>
      </c>
      <c r="E29" s="158"/>
      <c r="F29" s="158"/>
      <c r="G29" s="34" t="s">
        <v>11</v>
      </c>
      <c r="H29" s="158" t="s">
        <v>194</v>
      </c>
      <c r="I29" s="158"/>
      <c r="J29" s="158"/>
      <c r="K29" s="158"/>
      <c r="L29" s="158"/>
      <c r="M29" s="158"/>
      <c r="N29" s="158"/>
      <c r="O29" s="14">
        <f>300+600+400</f>
        <v>1300</v>
      </c>
      <c r="P29" s="5" t="s">
        <v>48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.75" customHeight="1" thickBot="1" x14ac:dyDescent="0.4">
      <c r="A30" s="32">
        <v>2</v>
      </c>
      <c r="B30" s="32"/>
      <c r="C30" s="33"/>
      <c r="D30" s="158"/>
      <c r="E30" s="158"/>
      <c r="F30" s="158"/>
      <c r="G30" s="34"/>
      <c r="H30" s="158"/>
      <c r="I30" s="158"/>
      <c r="J30" s="158"/>
      <c r="K30" s="158"/>
      <c r="L30" s="158"/>
      <c r="M30" s="158"/>
      <c r="N30" s="158"/>
      <c r="O30" s="14"/>
    </row>
    <row r="31" spans="1:16383" ht="15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5"/>
      <c r="O31" s="8"/>
    </row>
    <row r="32" spans="1:16383" ht="15.75" customHeight="1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6" t="s">
        <v>6</v>
      </c>
      <c r="O32" s="37">
        <f>+SUM(O29:O31)</f>
        <v>1300</v>
      </c>
    </row>
    <row r="33" spans="1:15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38"/>
    </row>
    <row r="34" spans="1:15" ht="15.5" x14ac:dyDescent="0.35">
      <c r="A34" s="5"/>
      <c r="B34" s="5"/>
      <c r="C34" s="99"/>
      <c r="D34" s="99"/>
      <c r="E34" s="5"/>
      <c r="F34" s="99"/>
      <c r="G34" s="99"/>
      <c r="H34" s="99"/>
      <c r="I34" s="5"/>
      <c r="J34" s="5"/>
      <c r="K34" s="5"/>
      <c r="L34" s="159" t="s">
        <v>15</v>
      </c>
      <c r="M34" s="159"/>
      <c r="N34" s="159"/>
      <c r="O34" s="39">
        <f>+O20+O14+O7+O26+O32</f>
        <v>29936.5</v>
      </c>
    </row>
    <row r="37" spans="1:15" x14ac:dyDescent="0.35">
      <c r="O37" s="48"/>
    </row>
    <row r="38" spans="1:15" x14ac:dyDescent="0.35">
      <c r="O38" s="48"/>
    </row>
  </sheetData>
  <mergeCells count="68">
    <mergeCell ref="D29:F29"/>
    <mergeCell ref="H29:N29"/>
    <mergeCell ref="D30:F30"/>
    <mergeCell ref="H30:N30"/>
    <mergeCell ref="C34:D34"/>
    <mergeCell ref="F34:H34"/>
    <mergeCell ref="L34:N34"/>
    <mergeCell ref="D23:F23"/>
    <mergeCell ref="H23:N23"/>
    <mergeCell ref="D24:F24"/>
    <mergeCell ref="H24:N24"/>
    <mergeCell ref="A27:A28"/>
    <mergeCell ref="B27:B28"/>
    <mergeCell ref="C27:C28"/>
    <mergeCell ref="D27:F28"/>
    <mergeCell ref="G27:G28"/>
    <mergeCell ref="H27:O28"/>
    <mergeCell ref="C20:D20"/>
    <mergeCell ref="F20:H20"/>
    <mergeCell ref="A21:A22"/>
    <mergeCell ref="B21:B22"/>
    <mergeCell ref="C21:C22"/>
    <mergeCell ref="D21:F22"/>
    <mergeCell ref="G21:G22"/>
    <mergeCell ref="H21:O22"/>
    <mergeCell ref="D17:F17"/>
    <mergeCell ref="H17:N17"/>
    <mergeCell ref="D18:F18"/>
    <mergeCell ref="H18:N18"/>
    <mergeCell ref="C19:D19"/>
    <mergeCell ref="F19:H19"/>
    <mergeCell ref="C14:D14"/>
    <mergeCell ref="F14:H14"/>
    <mergeCell ref="A15:A16"/>
    <mergeCell ref="B15:B16"/>
    <mergeCell ref="C15:C16"/>
    <mergeCell ref="D15:F16"/>
    <mergeCell ref="G15:G16"/>
    <mergeCell ref="H15:O16"/>
    <mergeCell ref="D10:F10"/>
    <mergeCell ref="H10:N10"/>
    <mergeCell ref="D11:F11"/>
    <mergeCell ref="H11:N11"/>
    <mergeCell ref="C13:D13"/>
    <mergeCell ref="F13:H13"/>
    <mergeCell ref="D12:F12"/>
    <mergeCell ref="H12:N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2C743-C3BA-4B43-964E-C2C2AFBDAFBF}">
  <dimension ref="A1:XFC38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310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311</v>
      </c>
      <c r="E4" s="75"/>
      <c r="F4" s="75"/>
      <c r="G4" s="2" t="s">
        <v>11</v>
      </c>
      <c r="H4" s="160" t="s">
        <v>50</v>
      </c>
      <c r="I4" s="160"/>
      <c r="J4" s="160"/>
      <c r="K4" s="160"/>
      <c r="L4" s="160"/>
      <c r="M4" s="160"/>
      <c r="N4" s="160"/>
      <c r="O4" s="20">
        <v>17007.38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161" t="s">
        <v>312</v>
      </c>
      <c r="E5" s="161"/>
      <c r="F5" s="161"/>
      <c r="G5" s="2" t="s">
        <v>11</v>
      </c>
      <c r="H5" s="160" t="s">
        <v>50</v>
      </c>
      <c r="I5" s="160"/>
      <c r="J5" s="160"/>
      <c r="K5" s="160"/>
      <c r="L5" s="160"/>
      <c r="M5" s="160"/>
      <c r="N5" s="160"/>
      <c r="O5" s="3">
        <f>7468.79+6110.82</f>
        <v>13579.61</v>
      </c>
      <c r="P5" s="41" t="s">
        <v>48</v>
      </c>
    </row>
    <row r="6" spans="1:16" s="42" customFormat="1" ht="12.75" customHeight="1" thickBot="1" x14ac:dyDescent="0.35">
      <c r="A6" s="1">
        <v>3</v>
      </c>
      <c r="B6" s="1" t="s">
        <v>10</v>
      </c>
      <c r="C6" s="1" t="s">
        <v>17</v>
      </c>
      <c r="D6" s="161" t="s">
        <v>313</v>
      </c>
      <c r="E6" s="161"/>
      <c r="F6" s="161"/>
      <c r="G6" s="2" t="s">
        <v>11</v>
      </c>
      <c r="H6" s="160" t="s">
        <v>50</v>
      </c>
      <c r="I6" s="160"/>
      <c r="J6" s="160"/>
      <c r="K6" s="160"/>
      <c r="L6" s="160"/>
      <c r="M6" s="160"/>
      <c r="N6" s="160"/>
      <c r="O6" s="3">
        <f>4460.21+3649.27</f>
        <v>8109.48</v>
      </c>
      <c r="P6" s="41" t="s">
        <v>48</v>
      </c>
    </row>
    <row r="7" spans="1:16" ht="12.75" customHeight="1" thickBot="1" x14ac:dyDescent="0.4">
      <c r="A7" s="4"/>
      <c r="B7" s="5"/>
      <c r="C7" s="76"/>
      <c r="D7" s="76"/>
      <c r="E7" s="5"/>
      <c r="F7" s="99"/>
      <c r="G7" s="99"/>
      <c r="H7" s="99"/>
      <c r="I7" s="5"/>
      <c r="J7" s="6"/>
      <c r="K7" s="6"/>
      <c r="L7" s="5"/>
      <c r="M7" s="5"/>
      <c r="N7" s="7"/>
      <c r="O7" s="8"/>
      <c r="P7" s="40"/>
    </row>
    <row r="8" spans="1:16" ht="12.75" customHeight="1" thickBot="1" x14ac:dyDescent="0.4">
      <c r="A8" s="5"/>
      <c r="B8" s="5"/>
      <c r="C8" s="77"/>
      <c r="D8" s="77"/>
      <c r="E8" s="5"/>
      <c r="F8" s="77"/>
      <c r="G8" s="77"/>
      <c r="H8" s="77"/>
      <c r="I8" s="5"/>
      <c r="J8" s="5"/>
      <c r="K8" s="5"/>
      <c r="L8" s="5"/>
      <c r="M8" s="5"/>
      <c r="N8" s="9" t="s">
        <v>6</v>
      </c>
      <c r="O8" s="10">
        <f>+SUM(O4:O7)</f>
        <v>38696.47</v>
      </c>
      <c r="P8" s="40"/>
    </row>
    <row r="9" spans="1:16" ht="12.75" customHeight="1" x14ac:dyDescent="0.35">
      <c r="A9" s="78" t="s">
        <v>7</v>
      </c>
      <c r="B9" s="78" t="s">
        <v>1</v>
      </c>
      <c r="C9" s="80" t="s">
        <v>2</v>
      </c>
      <c r="D9" s="82" t="s">
        <v>3</v>
      </c>
      <c r="E9" s="83"/>
      <c r="F9" s="84"/>
      <c r="G9" s="88" t="s">
        <v>4</v>
      </c>
      <c r="H9" s="90" t="s">
        <v>8</v>
      </c>
      <c r="I9" s="91"/>
      <c r="J9" s="91"/>
      <c r="K9" s="91"/>
      <c r="L9" s="91"/>
      <c r="M9" s="91"/>
      <c r="N9" s="91"/>
      <c r="O9" s="92"/>
      <c r="P9" s="40"/>
    </row>
    <row r="10" spans="1:16" ht="12.75" customHeight="1" thickBot="1" x14ac:dyDescent="0.4">
      <c r="A10" s="79"/>
      <c r="B10" s="79"/>
      <c r="C10" s="81"/>
      <c r="D10" s="85"/>
      <c r="E10" s="86"/>
      <c r="F10" s="87"/>
      <c r="G10" s="89"/>
      <c r="H10" s="93"/>
      <c r="I10" s="94"/>
      <c r="J10" s="94"/>
      <c r="K10" s="94"/>
      <c r="L10" s="94"/>
      <c r="M10" s="94"/>
      <c r="N10" s="94"/>
      <c r="O10" s="95"/>
      <c r="P10" s="40"/>
    </row>
    <row r="11" spans="1:16" s="42" customFormat="1" ht="12.75" customHeight="1" thickBot="1" x14ac:dyDescent="0.35">
      <c r="A11" s="11">
        <v>1</v>
      </c>
      <c r="B11" s="13" t="s">
        <v>10</v>
      </c>
      <c r="C11" s="12" t="s">
        <v>17</v>
      </c>
      <c r="D11" s="96" t="s">
        <v>315</v>
      </c>
      <c r="E11" s="96"/>
      <c r="F11" s="96"/>
      <c r="G11" s="13" t="s">
        <v>11</v>
      </c>
      <c r="H11" s="97" t="s">
        <v>19</v>
      </c>
      <c r="I11" s="97"/>
      <c r="J11" s="97"/>
      <c r="K11" s="97"/>
      <c r="L11" s="97"/>
      <c r="M11" s="97"/>
      <c r="N11" s="97"/>
      <c r="O11" s="14">
        <v>11519.5</v>
      </c>
      <c r="P11" s="6" t="s">
        <v>48</v>
      </c>
    </row>
    <row r="12" spans="1:16" s="42" customFormat="1" ht="12.75" customHeight="1" thickBot="1" x14ac:dyDescent="0.35">
      <c r="A12" s="11">
        <v>2</v>
      </c>
      <c r="B12" s="13" t="s">
        <v>10</v>
      </c>
      <c r="C12" s="12" t="s">
        <v>17</v>
      </c>
      <c r="D12" s="96" t="s">
        <v>317</v>
      </c>
      <c r="E12" s="96"/>
      <c r="F12" s="96"/>
      <c r="G12" s="13" t="s">
        <v>11</v>
      </c>
      <c r="H12" s="98" t="s">
        <v>316</v>
      </c>
      <c r="I12" s="98"/>
      <c r="J12" s="98"/>
      <c r="K12" s="98"/>
      <c r="L12" s="98"/>
      <c r="M12" s="98"/>
      <c r="N12" s="98"/>
      <c r="O12" s="14">
        <v>9480.08</v>
      </c>
      <c r="P12" s="6" t="s">
        <v>48</v>
      </c>
    </row>
    <row r="13" spans="1:16" ht="12.75" customHeight="1" thickBot="1" x14ac:dyDescent="0.4">
      <c r="A13" s="5"/>
      <c r="B13" s="5"/>
      <c r="C13" s="99"/>
      <c r="D13" s="99"/>
      <c r="E13" s="5"/>
      <c r="F13" s="99"/>
      <c r="G13" s="99"/>
      <c r="H13" s="99"/>
      <c r="I13" s="5"/>
      <c r="J13" s="6"/>
      <c r="K13" s="6"/>
      <c r="L13" s="15"/>
      <c r="M13" s="5"/>
      <c r="N13" s="16"/>
      <c r="O13" s="8"/>
      <c r="P13" s="40"/>
    </row>
    <row r="14" spans="1:16" ht="12.75" customHeight="1" thickBot="1" x14ac:dyDescent="0.4">
      <c r="A14" s="5"/>
      <c r="B14" s="5"/>
      <c r="C14" s="77"/>
      <c r="D14" s="77"/>
      <c r="E14" s="5"/>
      <c r="F14" s="77"/>
      <c r="G14" s="77"/>
      <c r="H14" s="77"/>
      <c r="I14" s="5"/>
      <c r="J14" s="5"/>
      <c r="K14" s="5"/>
      <c r="L14" s="5"/>
      <c r="M14" s="5"/>
      <c r="N14" s="17" t="s">
        <v>6</v>
      </c>
      <c r="O14" s="18">
        <f>+SUM(O11:O13)</f>
        <v>20999.58</v>
      </c>
      <c r="P14" s="40"/>
    </row>
    <row r="15" spans="1:16" ht="12.75" customHeight="1" x14ac:dyDescent="0.35">
      <c r="A15" s="100" t="s">
        <v>7</v>
      </c>
      <c r="B15" s="100" t="s">
        <v>1</v>
      </c>
      <c r="C15" s="102" t="s">
        <v>2</v>
      </c>
      <c r="D15" s="104" t="s">
        <v>3</v>
      </c>
      <c r="E15" s="105"/>
      <c r="F15" s="106"/>
      <c r="G15" s="110" t="s">
        <v>4</v>
      </c>
      <c r="H15" s="112" t="s">
        <v>9</v>
      </c>
      <c r="I15" s="113"/>
      <c r="J15" s="113"/>
      <c r="K15" s="113"/>
      <c r="L15" s="113"/>
      <c r="M15" s="113"/>
      <c r="N15" s="113"/>
      <c r="O15" s="114"/>
      <c r="P15" s="40"/>
    </row>
    <row r="16" spans="1:16" ht="12.75" customHeight="1" thickBot="1" x14ac:dyDescent="0.4">
      <c r="A16" s="101"/>
      <c r="B16" s="101"/>
      <c r="C16" s="103"/>
      <c r="D16" s="107"/>
      <c r="E16" s="108"/>
      <c r="F16" s="109"/>
      <c r="G16" s="111"/>
      <c r="H16" s="115"/>
      <c r="I16" s="116"/>
      <c r="J16" s="116"/>
      <c r="K16" s="116"/>
      <c r="L16" s="116"/>
      <c r="M16" s="116"/>
      <c r="N16" s="116"/>
      <c r="O16" s="117"/>
      <c r="P16" s="40"/>
    </row>
    <row r="17" spans="1:16383" s="42" customFormat="1" ht="12.75" customHeight="1" thickBot="1" x14ac:dyDescent="0.35">
      <c r="A17" s="19">
        <v>1</v>
      </c>
      <c r="B17" s="19" t="s">
        <v>10</v>
      </c>
      <c r="C17" s="19" t="s">
        <v>36</v>
      </c>
      <c r="D17" s="118" t="s">
        <v>314</v>
      </c>
      <c r="E17" s="118"/>
      <c r="F17" s="118"/>
      <c r="G17" s="19" t="s">
        <v>11</v>
      </c>
      <c r="H17" s="118" t="s">
        <v>34</v>
      </c>
      <c r="I17" s="118"/>
      <c r="J17" s="118"/>
      <c r="K17" s="118"/>
      <c r="L17" s="118"/>
      <c r="M17" s="118"/>
      <c r="N17" s="118"/>
      <c r="O17" s="20">
        <v>35783.58</v>
      </c>
      <c r="P17" s="43"/>
      <c r="Q17" s="44"/>
    </row>
    <row r="18" spans="1:16383" s="42" customFormat="1" ht="12.75" customHeight="1" thickBot="1" x14ac:dyDescent="0.35">
      <c r="A18" s="19">
        <v>2</v>
      </c>
      <c r="B18" s="19"/>
      <c r="C18" s="19"/>
      <c r="D18" s="162"/>
      <c r="E18" s="162"/>
      <c r="F18" s="162"/>
      <c r="G18" s="19"/>
      <c r="H18" s="162"/>
      <c r="I18" s="162"/>
      <c r="J18" s="162"/>
      <c r="K18" s="162"/>
      <c r="L18" s="162"/>
      <c r="M18" s="162"/>
      <c r="N18" s="162"/>
      <c r="O18" s="20"/>
      <c r="P18" s="43"/>
      <c r="Q18" s="44"/>
    </row>
    <row r="19" spans="1:16383" s="42" customFormat="1" ht="12.75" customHeight="1" thickBot="1" x14ac:dyDescent="0.35">
      <c r="A19" s="5"/>
      <c r="B19" s="5"/>
      <c r="C19" s="76"/>
      <c r="D19" s="76"/>
      <c r="E19" s="5"/>
      <c r="F19" s="76"/>
      <c r="G19" s="76"/>
      <c r="H19" s="76"/>
      <c r="I19" s="5"/>
      <c r="J19" s="6"/>
      <c r="K19" s="6"/>
      <c r="L19" s="5"/>
      <c r="M19" s="5"/>
      <c r="N19" s="21"/>
      <c r="O19" s="8"/>
      <c r="P19" s="49"/>
      <c r="Q19" s="44"/>
    </row>
    <row r="20" spans="1:16383" ht="12.75" customHeight="1" thickBot="1" x14ac:dyDescent="0.4">
      <c r="A20" s="5"/>
      <c r="B20" s="5"/>
      <c r="C20" s="77"/>
      <c r="D20" s="77"/>
      <c r="E20" s="5"/>
      <c r="F20" s="77"/>
      <c r="G20" s="77"/>
      <c r="H20" s="77"/>
      <c r="I20" s="5"/>
      <c r="J20" s="5"/>
      <c r="K20" s="5"/>
      <c r="L20" s="5"/>
      <c r="M20" s="5"/>
      <c r="N20" s="22" t="s">
        <v>6</v>
      </c>
      <c r="O20" s="23">
        <f>+SUM(O17:O19)</f>
        <v>35783.58</v>
      </c>
      <c r="P20" s="40"/>
    </row>
    <row r="21" spans="1:16383" ht="12.75" hidden="1" customHeight="1" x14ac:dyDescent="0.35">
      <c r="A21" s="119" t="s">
        <v>7</v>
      </c>
      <c r="B21" s="119" t="s">
        <v>84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</row>
    <row r="22" spans="1:16383" ht="12.75" hidden="1" customHeight="1" x14ac:dyDescent="0.35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hidden="1" customHeight="1" x14ac:dyDescent="0.35">
      <c r="A23" s="26">
        <v>1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0"/>
    </row>
    <row r="24" spans="1:16383" ht="12.75" hidden="1" customHeight="1" x14ac:dyDescent="0.35">
      <c r="A24" s="26">
        <v>2</v>
      </c>
      <c r="B24" s="26"/>
      <c r="C24" s="27"/>
      <c r="D24" s="163"/>
      <c r="E24" s="163"/>
      <c r="F24" s="163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hidden="1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  <c r="P25" s="46"/>
      <c r="Q25" s="47"/>
    </row>
    <row r="26" spans="1:16383" ht="12.75" hidden="1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0</v>
      </c>
    </row>
    <row r="27" spans="1:16383" ht="12.75" hidden="1" customHeight="1" x14ac:dyDescent="0.35">
      <c r="A27" s="139" t="s">
        <v>7</v>
      </c>
      <c r="B27" s="139" t="s">
        <v>1</v>
      </c>
      <c r="C27" s="141" t="s">
        <v>2</v>
      </c>
      <c r="D27" s="143" t="s">
        <v>3</v>
      </c>
      <c r="E27" s="144"/>
      <c r="F27" s="145"/>
      <c r="G27" s="149" t="s">
        <v>4</v>
      </c>
      <c r="H27" s="151" t="s">
        <v>14</v>
      </c>
      <c r="I27" s="152"/>
      <c r="J27" s="152"/>
      <c r="K27" s="152"/>
      <c r="L27" s="152"/>
      <c r="M27" s="152"/>
      <c r="N27" s="152"/>
      <c r="O27" s="153"/>
    </row>
    <row r="28" spans="1:16383" ht="15.75" hidden="1" customHeight="1" thickBot="1" x14ac:dyDescent="0.4">
      <c r="A28" s="140"/>
      <c r="B28" s="140"/>
      <c r="C28" s="142"/>
      <c r="D28" s="146"/>
      <c r="E28" s="147"/>
      <c r="F28" s="148"/>
      <c r="G28" s="150"/>
      <c r="H28" s="154"/>
      <c r="I28" s="155"/>
      <c r="J28" s="155"/>
      <c r="K28" s="155"/>
      <c r="L28" s="155"/>
      <c r="M28" s="155"/>
      <c r="N28" s="155"/>
      <c r="O28" s="156"/>
    </row>
    <row r="29" spans="1:16383" ht="15.75" hidden="1" customHeight="1" thickBot="1" x14ac:dyDescent="0.4">
      <c r="A29" s="32">
        <v>1</v>
      </c>
      <c r="B29" s="32"/>
      <c r="C29" s="33"/>
      <c r="D29" s="158"/>
      <c r="E29" s="158"/>
      <c r="F29" s="158"/>
      <c r="G29" s="34"/>
      <c r="H29" s="158"/>
      <c r="I29" s="158"/>
      <c r="J29" s="158"/>
      <c r="K29" s="158"/>
      <c r="L29" s="158"/>
      <c r="M29" s="158"/>
      <c r="N29" s="158"/>
      <c r="O29" s="14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.75" hidden="1" customHeight="1" thickBot="1" x14ac:dyDescent="0.4">
      <c r="A30" s="32">
        <v>2</v>
      </c>
      <c r="B30" s="32"/>
      <c r="C30" s="33"/>
      <c r="D30" s="158"/>
      <c r="E30" s="158"/>
      <c r="F30" s="158"/>
      <c r="G30" s="34"/>
      <c r="H30" s="158"/>
      <c r="I30" s="158"/>
      <c r="J30" s="158"/>
      <c r="K30" s="158"/>
      <c r="L30" s="158"/>
      <c r="M30" s="158"/>
      <c r="N30" s="158"/>
      <c r="O30" s="14"/>
    </row>
    <row r="31" spans="1:16383" ht="15" hidden="1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5"/>
      <c r="O31" s="8"/>
    </row>
    <row r="32" spans="1:16383" ht="15.75" hidden="1" customHeight="1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6" t="s">
        <v>6</v>
      </c>
      <c r="O32" s="37">
        <f>+SUM(O29:O31)</f>
        <v>0</v>
      </c>
    </row>
    <row r="33" spans="1:15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38"/>
    </row>
    <row r="34" spans="1:15" ht="15.5" x14ac:dyDescent="0.35">
      <c r="A34" s="5"/>
      <c r="B34" s="5"/>
      <c r="C34" s="99"/>
      <c r="D34" s="99"/>
      <c r="E34" s="5"/>
      <c r="F34" s="99"/>
      <c r="G34" s="99"/>
      <c r="H34" s="99"/>
      <c r="I34" s="5"/>
      <c r="J34" s="5"/>
      <c r="K34" s="5"/>
      <c r="L34" s="159" t="s">
        <v>15</v>
      </c>
      <c r="M34" s="159"/>
      <c r="N34" s="159"/>
      <c r="O34" s="39">
        <f>+O20+O14+O8+O26+O32</f>
        <v>95479.63</v>
      </c>
    </row>
    <row r="37" spans="1:15" x14ac:dyDescent="0.35">
      <c r="O37" s="48"/>
    </row>
    <row r="38" spans="1:15" x14ac:dyDescent="0.35">
      <c r="O38" s="48"/>
    </row>
  </sheetData>
  <mergeCells count="68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7:D7"/>
    <mergeCell ref="F7:H7"/>
    <mergeCell ref="D6:F6"/>
    <mergeCell ref="H6:N6"/>
    <mergeCell ref="A9:A10"/>
    <mergeCell ref="B9:B10"/>
    <mergeCell ref="C9:C10"/>
    <mergeCell ref="D9:F10"/>
    <mergeCell ref="G9:G10"/>
    <mergeCell ref="D11:F11"/>
    <mergeCell ref="H11:N11"/>
    <mergeCell ref="D12:F12"/>
    <mergeCell ref="H12:N12"/>
    <mergeCell ref="C8:D8"/>
    <mergeCell ref="F8:H8"/>
    <mergeCell ref="H9:O10"/>
    <mergeCell ref="C13:D13"/>
    <mergeCell ref="F13:H13"/>
    <mergeCell ref="C14:D14"/>
    <mergeCell ref="F14:H14"/>
    <mergeCell ref="A15:A16"/>
    <mergeCell ref="B15:B16"/>
    <mergeCell ref="C15:C16"/>
    <mergeCell ref="D15:F16"/>
    <mergeCell ref="G15:G16"/>
    <mergeCell ref="H15:O16"/>
    <mergeCell ref="D17:F17"/>
    <mergeCell ref="H17:N17"/>
    <mergeCell ref="D18:F18"/>
    <mergeCell ref="H18:N18"/>
    <mergeCell ref="C19:D19"/>
    <mergeCell ref="F19:H19"/>
    <mergeCell ref="C20:D20"/>
    <mergeCell ref="F20:H20"/>
    <mergeCell ref="A21:A22"/>
    <mergeCell ref="B21:B22"/>
    <mergeCell ref="C21:C22"/>
    <mergeCell ref="D21:F22"/>
    <mergeCell ref="G21:G22"/>
    <mergeCell ref="H21:O22"/>
    <mergeCell ref="D23:F23"/>
    <mergeCell ref="H23:N23"/>
    <mergeCell ref="D24:F24"/>
    <mergeCell ref="H24:N24"/>
    <mergeCell ref="A27:A28"/>
    <mergeCell ref="B27:B28"/>
    <mergeCell ref="C27:C28"/>
    <mergeCell ref="D27:F28"/>
    <mergeCell ref="G27:G28"/>
    <mergeCell ref="H27:O28"/>
    <mergeCell ref="D29:F29"/>
    <mergeCell ref="H29:N29"/>
    <mergeCell ref="D30:F30"/>
    <mergeCell ref="H30:N30"/>
    <mergeCell ref="C34:D34"/>
    <mergeCell ref="F34:H34"/>
    <mergeCell ref="L34:N3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2C63C-8B99-456D-AC73-3B13FD0FCA52}">
  <dimension ref="A1:XFC42"/>
  <sheetViews>
    <sheetView workbookViewId="0">
      <selection activeCell="H39" sqref="H39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318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328</v>
      </c>
      <c r="E4" s="75"/>
      <c r="F4" s="75"/>
      <c r="G4" s="2" t="s">
        <v>11</v>
      </c>
      <c r="H4" s="160" t="s">
        <v>111</v>
      </c>
      <c r="I4" s="160"/>
      <c r="J4" s="160"/>
      <c r="K4" s="160"/>
      <c r="L4" s="160"/>
      <c r="M4" s="160"/>
      <c r="N4" s="160"/>
      <c r="O4" s="20">
        <v>1199.22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75" t="s">
        <v>329</v>
      </c>
      <c r="E5" s="75"/>
      <c r="F5" s="75"/>
      <c r="G5" s="2" t="s">
        <v>11</v>
      </c>
      <c r="H5" s="160" t="s">
        <v>111</v>
      </c>
      <c r="I5" s="160"/>
      <c r="J5" s="160"/>
      <c r="K5" s="160"/>
      <c r="L5" s="160"/>
      <c r="M5" s="160"/>
      <c r="N5" s="160"/>
      <c r="O5" s="3">
        <v>1464.2</v>
      </c>
      <c r="P5" s="41" t="s">
        <v>48</v>
      </c>
    </row>
    <row r="6" spans="1:16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2663.42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319</v>
      </c>
      <c r="E10" s="96"/>
      <c r="F10" s="96"/>
      <c r="G10" s="13" t="s">
        <v>11</v>
      </c>
      <c r="H10" s="97" t="s">
        <v>109</v>
      </c>
      <c r="I10" s="97"/>
      <c r="J10" s="97"/>
      <c r="K10" s="97"/>
      <c r="L10" s="97"/>
      <c r="M10" s="97"/>
      <c r="N10" s="97"/>
      <c r="O10" s="14">
        <v>1849.04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17</v>
      </c>
      <c r="D11" s="96" t="s">
        <v>320</v>
      </c>
      <c r="E11" s="96"/>
      <c r="F11" s="96"/>
      <c r="G11" s="13" t="s">
        <v>11</v>
      </c>
      <c r="H11" s="98" t="s">
        <v>108</v>
      </c>
      <c r="I11" s="98"/>
      <c r="J11" s="98"/>
      <c r="K11" s="98"/>
      <c r="L11" s="98"/>
      <c r="M11" s="98"/>
      <c r="N11" s="98"/>
      <c r="O11" s="14">
        <v>1044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23</v>
      </c>
      <c r="D12" s="96" t="s">
        <v>323</v>
      </c>
      <c r="E12" s="96"/>
      <c r="F12" s="96"/>
      <c r="G12" s="13" t="s">
        <v>11</v>
      </c>
      <c r="H12" s="98" t="s">
        <v>322</v>
      </c>
      <c r="I12" s="98"/>
      <c r="J12" s="98"/>
      <c r="K12" s="98"/>
      <c r="L12" s="98"/>
      <c r="M12" s="98"/>
      <c r="N12" s="98"/>
      <c r="O12" s="14">
        <v>64245.5</v>
      </c>
      <c r="P12" s="6" t="s">
        <v>48</v>
      </c>
    </row>
    <row r="13" spans="1:16" s="42" customFormat="1" ht="12.75" customHeight="1" thickBot="1" x14ac:dyDescent="0.35">
      <c r="A13" s="11">
        <v>4</v>
      </c>
      <c r="B13" s="13" t="s">
        <v>10</v>
      </c>
      <c r="C13" s="12" t="s">
        <v>23</v>
      </c>
      <c r="D13" s="96" t="s">
        <v>324</v>
      </c>
      <c r="E13" s="96"/>
      <c r="F13" s="96"/>
      <c r="G13" s="13" t="s">
        <v>11</v>
      </c>
      <c r="H13" s="98" t="s">
        <v>25</v>
      </c>
      <c r="I13" s="98"/>
      <c r="J13" s="98"/>
      <c r="K13" s="98"/>
      <c r="L13" s="98"/>
      <c r="M13" s="98"/>
      <c r="N13" s="98"/>
      <c r="O13" s="14">
        <v>596</v>
      </c>
      <c r="P13" s="6" t="s">
        <v>48</v>
      </c>
    </row>
    <row r="14" spans="1:16" s="42" customFormat="1" ht="12.75" customHeight="1" thickBot="1" x14ac:dyDescent="0.35">
      <c r="A14" s="11">
        <v>5</v>
      </c>
      <c r="B14" s="13" t="s">
        <v>10</v>
      </c>
      <c r="C14" s="12" t="s">
        <v>27</v>
      </c>
      <c r="D14" s="96" t="s">
        <v>326</v>
      </c>
      <c r="E14" s="96"/>
      <c r="F14" s="96"/>
      <c r="G14" s="13" t="s">
        <v>11</v>
      </c>
      <c r="H14" s="98" t="s">
        <v>325</v>
      </c>
      <c r="I14" s="98"/>
      <c r="J14" s="98"/>
      <c r="K14" s="98"/>
      <c r="L14" s="98"/>
      <c r="M14" s="98"/>
      <c r="N14" s="98"/>
      <c r="O14" s="14">
        <v>285.36</v>
      </c>
      <c r="P14" s="6" t="s">
        <v>48</v>
      </c>
    </row>
    <row r="15" spans="1:16" s="42" customFormat="1" ht="12.75" customHeight="1" thickBot="1" x14ac:dyDescent="0.35">
      <c r="A15" s="11">
        <v>6</v>
      </c>
      <c r="B15" s="13" t="s">
        <v>10</v>
      </c>
      <c r="C15" s="12" t="s">
        <v>17</v>
      </c>
      <c r="D15" s="96" t="s">
        <v>331</v>
      </c>
      <c r="E15" s="96"/>
      <c r="F15" s="96"/>
      <c r="G15" s="13" t="s">
        <v>11</v>
      </c>
      <c r="H15" s="98" t="s">
        <v>60</v>
      </c>
      <c r="I15" s="98"/>
      <c r="J15" s="98"/>
      <c r="K15" s="98"/>
      <c r="L15" s="98"/>
      <c r="M15" s="98"/>
      <c r="N15" s="98"/>
      <c r="O15" s="14">
        <v>2436</v>
      </c>
      <c r="P15" s="6" t="s">
        <v>48</v>
      </c>
    </row>
    <row r="16" spans="1:16" ht="12.75" customHeight="1" thickBot="1" x14ac:dyDescent="0.4">
      <c r="A16" s="5"/>
      <c r="B16" s="5"/>
      <c r="C16" s="99"/>
      <c r="D16" s="99"/>
      <c r="E16" s="5"/>
      <c r="F16" s="99"/>
      <c r="G16" s="99"/>
      <c r="H16" s="99"/>
      <c r="I16" s="5"/>
      <c r="J16" s="6"/>
      <c r="K16" s="6"/>
      <c r="L16" s="15"/>
      <c r="M16" s="5"/>
      <c r="N16" s="16"/>
      <c r="O16" s="8"/>
      <c r="P16" s="40"/>
    </row>
    <row r="17" spans="1:17" ht="12.75" customHeight="1" thickBot="1" x14ac:dyDescent="0.4">
      <c r="A17" s="5"/>
      <c r="B17" s="5"/>
      <c r="C17" s="77"/>
      <c r="D17" s="77"/>
      <c r="E17" s="5"/>
      <c r="F17" s="77"/>
      <c r="G17" s="77"/>
      <c r="H17" s="77"/>
      <c r="I17" s="5"/>
      <c r="J17" s="5"/>
      <c r="K17" s="5"/>
      <c r="L17" s="5"/>
      <c r="M17" s="5"/>
      <c r="N17" s="17" t="s">
        <v>6</v>
      </c>
      <c r="O17" s="18">
        <f>+SUM(O10:O16)</f>
        <v>70455.899999999994</v>
      </c>
      <c r="P17" s="40"/>
    </row>
    <row r="18" spans="1:17" ht="12.75" customHeight="1" x14ac:dyDescent="0.35">
      <c r="A18" s="100" t="s">
        <v>7</v>
      </c>
      <c r="B18" s="100" t="s">
        <v>1</v>
      </c>
      <c r="C18" s="102" t="s">
        <v>2</v>
      </c>
      <c r="D18" s="104" t="s">
        <v>3</v>
      </c>
      <c r="E18" s="105"/>
      <c r="F18" s="106"/>
      <c r="G18" s="110" t="s">
        <v>4</v>
      </c>
      <c r="H18" s="112" t="s">
        <v>9</v>
      </c>
      <c r="I18" s="113"/>
      <c r="J18" s="113"/>
      <c r="K18" s="113"/>
      <c r="L18" s="113"/>
      <c r="M18" s="113"/>
      <c r="N18" s="113"/>
      <c r="O18" s="114"/>
      <c r="P18" s="40"/>
    </row>
    <row r="19" spans="1:17" ht="12.75" customHeight="1" thickBot="1" x14ac:dyDescent="0.4">
      <c r="A19" s="101"/>
      <c r="B19" s="101"/>
      <c r="C19" s="103"/>
      <c r="D19" s="107"/>
      <c r="E19" s="108"/>
      <c r="F19" s="109"/>
      <c r="G19" s="111"/>
      <c r="H19" s="115"/>
      <c r="I19" s="116"/>
      <c r="J19" s="116"/>
      <c r="K19" s="116"/>
      <c r="L19" s="116"/>
      <c r="M19" s="116"/>
      <c r="N19" s="116"/>
      <c r="O19" s="117"/>
      <c r="P19" s="40"/>
    </row>
    <row r="20" spans="1:17" s="42" customFormat="1" ht="12.75" customHeight="1" thickBot="1" x14ac:dyDescent="0.35">
      <c r="A20" s="19">
        <v>1</v>
      </c>
      <c r="B20" s="19" t="s">
        <v>10</v>
      </c>
      <c r="C20" s="19" t="s">
        <v>17</v>
      </c>
      <c r="D20" s="118" t="s">
        <v>321</v>
      </c>
      <c r="E20" s="118"/>
      <c r="F20" s="118"/>
      <c r="G20" s="19" t="s">
        <v>11</v>
      </c>
      <c r="H20" s="118" t="s">
        <v>126</v>
      </c>
      <c r="I20" s="118"/>
      <c r="J20" s="118"/>
      <c r="K20" s="118"/>
      <c r="L20" s="118"/>
      <c r="M20" s="118"/>
      <c r="N20" s="118"/>
      <c r="O20" s="20">
        <v>40530.400000000001</v>
      </c>
      <c r="P20" s="43" t="s">
        <v>48</v>
      </c>
      <c r="Q20" s="44"/>
    </row>
    <row r="21" spans="1:17" s="42" customFormat="1" ht="12.75" customHeight="1" thickBot="1" x14ac:dyDescent="0.35">
      <c r="A21" s="19">
        <v>2</v>
      </c>
      <c r="B21" s="19" t="s">
        <v>10</v>
      </c>
      <c r="C21" s="19" t="s">
        <v>302</v>
      </c>
      <c r="D21" s="162" t="s">
        <v>327</v>
      </c>
      <c r="E21" s="162"/>
      <c r="F21" s="162"/>
      <c r="G21" s="19" t="s">
        <v>11</v>
      </c>
      <c r="H21" s="162" t="s">
        <v>116</v>
      </c>
      <c r="I21" s="162"/>
      <c r="J21" s="162"/>
      <c r="K21" s="162"/>
      <c r="L21" s="162"/>
      <c r="M21" s="162"/>
      <c r="N21" s="162"/>
      <c r="O21" s="20">
        <v>4918.3999999999996</v>
      </c>
      <c r="P21" s="43" t="s">
        <v>48</v>
      </c>
      <c r="Q21" s="44"/>
    </row>
    <row r="22" spans="1:17" s="42" customFormat="1" ht="12.75" customHeight="1" thickBot="1" x14ac:dyDescent="0.35">
      <c r="A22" s="19">
        <v>3</v>
      </c>
      <c r="B22" s="19" t="s">
        <v>10</v>
      </c>
      <c r="C22" s="19" t="s">
        <v>17</v>
      </c>
      <c r="D22" s="162" t="s">
        <v>332</v>
      </c>
      <c r="E22" s="162"/>
      <c r="F22" s="162"/>
      <c r="G22" s="19" t="s">
        <v>11</v>
      </c>
      <c r="H22" s="162" t="s">
        <v>60</v>
      </c>
      <c r="I22" s="162"/>
      <c r="J22" s="162"/>
      <c r="K22" s="162"/>
      <c r="L22" s="162"/>
      <c r="M22" s="162"/>
      <c r="N22" s="162"/>
      <c r="O22" s="20">
        <v>2218.56</v>
      </c>
      <c r="P22" s="43" t="s">
        <v>48</v>
      </c>
      <c r="Q22" s="44"/>
    </row>
    <row r="23" spans="1:17" s="42" customFormat="1" ht="12.75" customHeight="1" thickBot="1" x14ac:dyDescent="0.35">
      <c r="A23" s="5"/>
      <c r="B23" s="5"/>
      <c r="C23" s="76"/>
      <c r="D23" s="76"/>
      <c r="E23" s="5"/>
      <c r="F23" s="76"/>
      <c r="G23" s="76"/>
      <c r="H23" s="76"/>
      <c r="I23" s="5"/>
      <c r="J23" s="6"/>
      <c r="K23" s="6"/>
      <c r="L23" s="5"/>
      <c r="M23" s="5"/>
      <c r="N23" s="21"/>
      <c r="O23" s="8"/>
      <c r="P23" s="49"/>
      <c r="Q23" s="44"/>
    </row>
    <row r="24" spans="1:17" ht="12.75" customHeight="1" thickBot="1" x14ac:dyDescent="0.4">
      <c r="A24" s="5"/>
      <c r="B24" s="5"/>
      <c r="C24" s="77"/>
      <c r="D24" s="77"/>
      <c r="E24" s="5"/>
      <c r="F24" s="77"/>
      <c r="G24" s="77"/>
      <c r="H24" s="77"/>
      <c r="I24" s="5"/>
      <c r="J24" s="5"/>
      <c r="K24" s="5"/>
      <c r="L24" s="5"/>
      <c r="M24" s="5"/>
      <c r="N24" s="22" t="s">
        <v>6</v>
      </c>
      <c r="O24" s="23">
        <f>+SUM(O20:O23)</f>
        <v>47667.360000000001</v>
      </c>
      <c r="P24" s="40"/>
    </row>
    <row r="25" spans="1:17" ht="12.75" hidden="1" customHeight="1" x14ac:dyDescent="0.35">
      <c r="A25" s="119" t="s">
        <v>7</v>
      </c>
      <c r="B25" s="119" t="s">
        <v>84</v>
      </c>
      <c r="C25" s="121" t="s">
        <v>2</v>
      </c>
      <c r="D25" s="123" t="s">
        <v>3</v>
      </c>
      <c r="E25" s="124"/>
      <c r="F25" s="125"/>
      <c r="G25" s="129" t="s">
        <v>4</v>
      </c>
      <c r="H25" s="131" t="s">
        <v>13</v>
      </c>
      <c r="I25" s="132"/>
      <c r="J25" s="132"/>
      <c r="K25" s="132"/>
      <c r="L25" s="132"/>
      <c r="M25" s="132"/>
      <c r="N25" s="132"/>
      <c r="O25" s="133"/>
    </row>
    <row r="26" spans="1:17" ht="12.75" hidden="1" customHeight="1" thickBot="1" x14ac:dyDescent="0.4">
      <c r="A26" s="120"/>
      <c r="B26" s="120"/>
      <c r="C26" s="122"/>
      <c r="D26" s="126"/>
      <c r="E26" s="127"/>
      <c r="F26" s="128"/>
      <c r="G26" s="130"/>
      <c r="H26" s="134"/>
      <c r="I26" s="135"/>
      <c r="J26" s="135"/>
      <c r="K26" s="135"/>
      <c r="L26" s="135"/>
      <c r="M26" s="135"/>
      <c r="N26" s="135"/>
      <c r="O26" s="136"/>
      <c r="P26" s="40"/>
    </row>
    <row r="27" spans="1:17" ht="12.75" hidden="1" customHeight="1" thickBot="1" x14ac:dyDescent="0.4">
      <c r="A27" s="26">
        <v>1</v>
      </c>
      <c r="B27" s="26"/>
      <c r="C27" s="27"/>
      <c r="D27" s="137"/>
      <c r="E27" s="137"/>
      <c r="F27" s="137"/>
      <c r="G27" s="28"/>
      <c r="H27" s="138"/>
      <c r="I27" s="138"/>
      <c r="J27" s="138"/>
      <c r="K27" s="138"/>
      <c r="L27" s="138"/>
      <c r="M27" s="138"/>
      <c r="N27" s="138"/>
      <c r="O27" s="3"/>
      <c r="P27" s="40"/>
    </row>
    <row r="28" spans="1:17" ht="12.75" hidden="1" customHeight="1" thickBot="1" x14ac:dyDescent="0.4">
      <c r="A28" s="26">
        <v>2</v>
      </c>
      <c r="B28" s="26"/>
      <c r="C28" s="27"/>
      <c r="D28" s="163"/>
      <c r="E28" s="163"/>
      <c r="F28" s="163"/>
      <c r="G28" s="28"/>
      <c r="H28" s="138"/>
      <c r="I28" s="138"/>
      <c r="J28" s="138"/>
      <c r="K28" s="138"/>
      <c r="L28" s="138"/>
      <c r="M28" s="138"/>
      <c r="N28" s="138"/>
      <c r="O28" s="3"/>
      <c r="P28" s="46"/>
      <c r="Q28" s="47"/>
    </row>
    <row r="29" spans="1:17" ht="12.75" hidden="1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29"/>
      <c r="O29" s="8"/>
      <c r="P29" s="46"/>
      <c r="Q29" s="47"/>
    </row>
    <row r="30" spans="1:17" ht="12.75" hidden="1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0" t="s">
        <v>6</v>
      </c>
      <c r="O30" s="31">
        <f>+SUM(O27:O29)</f>
        <v>0</v>
      </c>
    </row>
    <row r="31" spans="1:17" ht="12.75" customHeight="1" x14ac:dyDescent="0.35">
      <c r="A31" s="139" t="s">
        <v>7</v>
      </c>
      <c r="B31" s="139" t="s">
        <v>1</v>
      </c>
      <c r="C31" s="141" t="s">
        <v>2</v>
      </c>
      <c r="D31" s="143" t="s">
        <v>3</v>
      </c>
      <c r="E31" s="144"/>
      <c r="F31" s="145"/>
      <c r="G31" s="149" t="s">
        <v>4</v>
      </c>
      <c r="H31" s="151" t="s">
        <v>14</v>
      </c>
      <c r="I31" s="152"/>
      <c r="J31" s="152"/>
      <c r="K31" s="152"/>
      <c r="L31" s="152"/>
      <c r="M31" s="152"/>
      <c r="N31" s="152"/>
      <c r="O31" s="153"/>
    </row>
    <row r="32" spans="1:17" ht="15.75" customHeight="1" thickBot="1" x14ac:dyDescent="0.4">
      <c r="A32" s="140"/>
      <c r="B32" s="140"/>
      <c r="C32" s="142"/>
      <c r="D32" s="146"/>
      <c r="E32" s="147"/>
      <c r="F32" s="148"/>
      <c r="G32" s="150"/>
      <c r="H32" s="154"/>
      <c r="I32" s="155"/>
      <c r="J32" s="155"/>
      <c r="K32" s="155"/>
      <c r="L32" s="155"/>
      <c r="M32" s="155"/>
      <c r="N32" s="155"/>
      <c r="O32" s="156"/>
    </row>
    <row r="33" spans="1:16383" ht="15.75" customHeight="1" thickBot="1" x14ac:dyDescent="0.4">
      <c r="A33" s="32">
        <v>1</v>
      </c>
      <c r="B33" s="32" t="s">
        <v>10</v>
      </c>
      <c r="C33" s="33" t="s">
        <v>23</v>
      </c>
      <c r="D33" s="158" t="s">
        <v>330</v>
      </c>
      <c r="E33" s="158"/>
      <c r="F33" s="158"/>
      <c r="G33" s="34" t="s">
        <v>11</v>
      </c>
      <c r="H33" s="158" t="s">
        <v>29</v>
      </c>
      <c r="I33" s="158"/>
      <c r="J33" s="158"/>
      <c r="K33" s="158"/>
      <c r="L33" s="158"/>
      <c r="M33" s="158"/>
      <c r="N33" s="158"/>
      <c r="O33" s="14">
        <v>4000</v>
      </c>
      <c r="P33" s="5" t="s">
        <v>48</v>
      </c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</row>
    <row r="34" spans="1:16383" ht="15.75" customHeight="1" thickBot="1" x14ac:dyDescent="0.4">
      <c r="A34" s="32">
        <v>2</v>
      </c>
      <c r="B34" s="32"/>
      <c r="C34" s="33"/>
      <c r="D34" s="158"/>
      <c r="E34" s="158"/>
      <c r="F34" s="158"/>
      <c r="G34" s="34"/>
      <c r="H34" s="158"/>
      <c r="I34" s="158"/>
      <c r="J34" s="158"/>
      <c r="K34" s="158"/>
      <c r="L34" s="158"/>
      <c r="M34" s="158"/>
      <c r="N34" s="158"/>
      <c r="O34" s="14"/>
    </row>
    <row r="35" spans="1:16383" ht="15" customHeight="1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5"/>
      <c r="O35" s="8"/>
    </row>
    <row r="36" spans="1:16383" ht="15.75" customHeight="1" thickBot="1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36" t="s">
        <v>6</v>
      </c>
      <c r="O36" s="37">
        <f>+SUM(O33:O35)</f>
        <v>4000</v>
      </c>
    </row>
    <row r="37" spans="1:16383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38"/>
    </row>
    <row r="38" spans="1:16383" ht="15.5" x14ac:dyDescent="0.35">
      <c r="A38" s="5"/>
      <c r="B38" s="5"/>
      <c r="C38" s="99"/>
      <c r="D38" s="99"/>
      <c r="E38" s="5"/>
      <c r="F38" s="99"/>
      <c r="G38" s="99"/>
      <c r="H38" s="99"/>
      <c r="I38" s="5"/>
      <c r="J38" s="5"/>
      <c r="K38" s="5"/>
      <c r="L38" s="159" t="s">
        <v>15</v>
      </c>
      <c r="M38" s="159"/>
      <c r="N38" s="159"/>
      <c r="O38" s="39">
        <f>+O24+O17+O7+O30+O36</f>
        <v>124786.68</v>
      </c>
    </row>
    <row r="41" spans="1:16383" x14ac:dyDescent="0.35">
      <c r="O41" s="48"/>
    </row>
    <row r="42" spans="1:16383" x14ac:dyDescent="0.35">
      <c r="O42" s="48"/>
    </row>
  </sheetData>
  <mergeCells count="76">
    <mergeCell ref="D33:F33"/>
    <mergeCell ref="H33:N33"/>
    <mergeCell ref="D34:F34"/>
    <mergeCell ref="H34:N34"/>
    <mergeCell ref="C38:D38"/>
    <mergeCell ref="F38:H38"/>
    <mergeCell ref="L38:N38"/>
    <mergeCell ref="D27:F27"/>
    <mergeCell ref="H27:N27"/>
    <mergeCell ref="D28:F28"/>
    <mergeCell ref="H28:N28"/>
    <mergeCell ref="A31:A32"/>
    <mergeCell ref="B31:B32"/>
    <mergeCell ref="C31:C32"/>
    <mergeCell ref="D31:F32"/>
    <mergeCell ref="G31:G32"/>
    <mergeCell ref="H31:O32"/>
    <mergeCell ref="C24:D24"/>
    <mergeCell ref="F24:H24"/>
    <mergeCell ref="A25:A26"/>
    <mergeCell ref="B25:B26"/>
    <mergeCell ref="C25:C26"/>
    <mergeCell ref="D25:F26"/>
    <mergeCell ref="G25:G26"/>
    <mergeCell ref="H25:O26"/>
    <mergeCell ref="C23:D23"/>
    <mergeCell ref="F23:H23"/>
    <mergeCell ref="C17:D17"/>
    <mergeCell ref="F17:H17"/>
    <mergeCell ref="A18:A19"/>
    <mergeCell ref="B18:B19"/>
    <mergeCell ref="C18:C19"/>
    <mergeCell ref="D18:F19"/>
    <mergeCell ref="G18:G19"/>
    <mergeCell ref="H18:O19"/>
    <mergeCell ref="D22:F22"/>
    <mergeCell ref="H22:N22"/>
    <mergeCell ref="D20:F20"/>
    <mergeCell ref="H20:N20"/>
    <mergeCell ref="D21:F21"/>
    <mergeCell ref="H21:N21"/>
    <mergeCell ref="D10:F10"/>
    <mergeCell ref="H10:N10"/>
    <mergeCell ref="D11:F11"/>
    <mergeCell ref="H11:N11"/>
    <mergeCell ref="C16:D16"/>
    <mergeCell ref="F16:H16"/>
    <mergeCell ref="D12:F12"/>
    <mergeCell ref="H12:N12"/>
    <mergeCell ref="D13:F13"/>
    <mergeCell ref="H13:N13"/>
    <mergeCell ref="D14:F14"/>
    <mergeCell ref="H14:N14"/>
    <mergeCell ref="D15:F15"/>
    <mergeCell ref="H15:N1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77791-4142-4F9C-AEA0-64C1129A1D2B}">
  <dimension ref="A1:XFC39"/>
  <sheetViews>
    <sheetView workbookViewId="0">
      <selection activeCell="D11" sqref="D11:F11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333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302</v>
      </c>
      <c r="D4" s="75" t="s">
        <v>337</v>
      </c>
      <c r="E4" s="75"/>
      <c r="F4" s="75"/>
      <c r="G4" s="2" t="s">
        <v>11</v>
      </c>
      <c r="H4" s="160" t="s">
        <v>93</v>
      </c>
      <c r="I4" s="160"/>
      <c r="J4" s="160"/>
      <c r="K4" s="160"/>
      <c r="L4" s="160"/>
      <c r="M4" s="160"/>
      <c r="N4" s="160"/>
      <c r="O4" s="20">
        <v>2369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302</v>
      </c>
      <c r="D5" s="75" t="s">
        <v>338</v>
      </c>
      <c r="E5" s="75"/>
      <c r="F5" s="75"/>
      <c r="G5" s="2" t="s">
        <v>11</v>
      </c>
      <c r="H5" s="160" t="s">
        <v>93</v>
      </c>
      <c r="I5" s="160"/>
      <c r="J5" s="160"/>
      <c r="K5" s="160"/>
      <c r="L5" s="160"/>
      <c r="M5" s="160"/>
      <c r="N5" s="160"/>
      <c r="O5" s="3">
        <v>8202</v>
      </c>
      <c r="P5" s="41" t="s">
        <v>48</v>
      </c>
    </row>
    <row r="6" spans="1:16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10571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334</v>
      </c>
      <c r="E10" s="96"/>
      <c r="F10" s="96"/>
      <c r="G10" s="13" t="s">
        <v>11</v>
      </c>
      <c r="H10" s="97" t="s">
        <v>60</v>
      </c>
      <c r="I10" s="97"/>
      <c r="J10" s="97"/>
      <c r="K10" s="97"/>
      <c r="L10" s="97"/>
      <c r="M10" s="97"/>
      <c r="N10" s="97"/>
      <c r="O10" s="14">
        <v>5757.47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17</v>
      </c>
      <c r="D11" s="96" t="s">
        <v>335</v>
      </c>
      <c r="E11" s="96"/>
      <c r="F11" s="96"/>
      <c r="G11" s="13" t="s">
        <v>11</v>
      </c>
      <c r="H11" s="98" t="s">
        <v>46</v>
      </c>
      <c r="I11" s="98"/>
      <c r="J11" s="98"/>
      <c r="K11" s="98"/>
      <c r="L11" s="98"/>
      <c r="M11" s="98"/>
      <c r="N11" s="98"/>
      <c r="O11" s="14">
        <v>9198.7999999999993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45</v>
      </c>
      <c r="D12" s="96" t="s">
        <v>336</v>
      </c>
      <c r="E12" s="96"/>
      <c r="F12" s="96"/>
      <c r="G12" s="13" t="s">
        <v>11</v>
      </c>
      <c r="H12" s="98" t="s">
        <v>190</v>
      </c>
      <c r="I12" s="98"/>
      <c r="J12" s="98"/>
      <c r="K12" s="98"/>
      <c r="L12" s="98"/>
      <c r="M12" s="98"/>
      <c r="N12" s="98"/>
      <c r="O12" s="14">
        <v>5800</v>
      </c>
      <c r="P12" s="6" t="s">
        <v>48</v>
      </c>
    </row>
    <row r="13" spans="1:16" s="42" customFormat="1" ht="12.75" customHeight="1" thickBot="1" x14ac:dyDescent="0.35">
      <c r="A13" s="11">
        <v>4</v>
      </c>
      <c r="B13" s="13" t="s">
        <v>10</v>
      </c>
      <c r="C13" s="12" t="s">
        <v>17</v>
      </c>
      <c r="D13" s="96" t="s">
        <v>339</v>
      </c>
      <c r="E13" s="96"/>
      <c r="F13" s="96"/>
      <c r="G13" s="13" t="s">
        <v>11</v>
      </c>
      <c r="H13" s="98" t="s">
        <v>60</v>
      </c>
      <c r="I13" s="98"/>
      <c r="J13" s="98"/>
      <c r="K13" s="98"/>
      <c r="L13" s="98"/>
      <c r="M13" s="98"/>
      <c r="N13" s="98"/>
      <c r="O13" s="14">
        <v>2436</v>
      </c>
      <c r="P13" s="6" t="s">
        <v>48</v>
      </c>
    </row>
    <row r="14" spans="1:16" ht="12.75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+SUM(O10:O14)</f>
        <v>23192.27</v>
      </c>
      <c r="P15" s="40"/>
    </row>
    <row r="16" spans="1:16" ht="12.75" hidden="1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16383" ht="12.75" hidden="1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16383" s="42" customFormat="1" ht="12.75" hidden="1" customHeight="1" thickBot="1" x14ac:dyDescent="0.35">
      <c r="A18" s="19">
        <v>1</v>
      </c>
      <c r="B18" s="19"/>
      <c r="C18" s="19"/>
      <c r="D18" s="118"/>
      <c r="E18" s="118"/>
      <c r="F18" s="118"/>
      <c r="G18" s="19"/>
      <c r="H18" s="118"/>
      <c r="I18" s="118"/>
      <c r="J18" s="118"/>
      <c r="K18" s="118"/>
      <c r="L18" s="118"/>
      <c r="M18" s="118"/>
      <c r="N18" s="118"/>
      <c r="O18" s="20"/>
      <c r="P18" s="43"/>
      <c r="Q18" s="44"/>
    </row>
    <row r="19" spans="1:16383" s="42" customFormat="1" ht="12.75" hidden="1" customHeight="1" thickBot="1" x14ac:dyDescent="0.35">
      <c r="A19" s="19">
        <v>2</v>
      </c>
      <c r="B19" s="19"/>
      <c r="C19" s="19"/>
      <c r="D19" s="162"/>
      <c r="E19" s="162"/>
      <c r="F19" s="162"/>
      <c r="G19" s="19"/>
      <c r="H19" s="162"/>
      <c r="I19" s="162"/>
      <c r="J19" s="162"/>
      <c r="K19" s="162"/>
      <c r="L19" s="162"/>
      <c r="M19" s="162"/>
      <c r="N19" s="162"/>
      <c r="O19" s="20"/>
      <c r="P19" s="43"/>
      <c r="Q19" s="44"/>
    </row>
    <row r="20" spans="1:16383" s="42" customFormat="1" ht="12.75" hidden="1" customHeight="1" thickBot="1" x14ac:dyDescent="0.35">
      <c r="A20" s="5"/>
      <c r="B20" s="5"/>
      <c r="C20" s="76"/>
      <c r="D20" s="76"/>
      <c r="E20" s="5"/>
      <c r="F20" s="76"/>
      <c r="G20" s="76"/>
      <c r="H20" s="76"/>
      <c r="I20" s="5"/>
      <c r="J20" s="6"/>
      <c r="K20" s="6"/>
      <c r="L20" s="5"/>
      <c r="M20" s="5"/>
      <c r="N20" s="21"/>
      <c r="O20" s="8"/>
      <c r="P20" s="49"/>
      <c r="Q20" s="44"/>
    </row>
    <row r="21" spans="1:16383" ht="12.75" hidden="1" customHeight="1" thickBot="1" x14ac:dyDescent="0.4">
      <c r="A21" s="5"/>
      <c r="B21" s="5"/>
      <c r="C21" s="77"/>
      <c r="D21" s="77"/>
      <c r="E21" s="5"/>
      <c r="F21" s="77"/>
      <c r="G21" s="77"/>
      <c r="H21" s="77"/>
      <c r="I21" s="5"/>
      <c r="J21" s="5"/>
      <c r="K21" s="5"/>
      <c r="L21" s="5"/>
      <c r="M21" s="5"/>
      <c r="N21" s="22" t="s">
        <v>6</v>
      </c>
      <c r="O21" s="23">
        <f>+SUM(O18:O20)</f>
        <v>0</v>
      </c>
      <c r="P21" s="40"/>
    </row>
    <row r="22" spans="1:16383" ht="12.75" hidden="1" customHeight="1" x14ac:dyDescent="0.35">
      <c r="A22" s="119" t="s">
        <v>7</v>
      </c>
      <c r="B22" s="119" t="s">
        <v>84</v>
      </c>
      <c r="C22" s="121" t="s">
        <v>2</v>
      </c>
      <c r="D22" s="123" t="s">
        <v>3</v>
      </c>
      <c r="E22" s="124"/>
      <c r="F22" s="125"/>
      <c r="G22" s="129" t="s">
        <v>4</v>
      </c>
      <c r="H22" s="131" t="s">
        <v>13</v>
      </c>
      <c r="I22" s="132"/>
      <c r="J22" s="132"/>
      <c r="K22" s="132"/>
      <c r="L22" s="132"/>
      <c r="M22" s="132"/>
      <c r="N22" s="132"/>
      <c r="O22" s="133"/>
    </row>
    <row r="23" spans="1:16383" ht="12.75" hidden="1" customHeight="1" thickBot="1" x14ac:dyDescent="0.4">
      <c r="A23" s="120"/>
      <c r="B23" s="120"/>
      <c r="C23" s="122"/>
      <c r="D23" s="126"/>
      <c r="E23" s="127"/>
      <c r="F23" s="128"/>
      <c r="G23" s="130"/>
      <c r="H23" s="134"/>
      <c r="I23" s="135"/>
      <c r="J23" s="135"/>
      <c r="K23" s="135"/>
      <c r="L23" s="135"/>
      <c r="M23" s="135"/>
      <c r="N23" s="135"/>
      <c r="O23" s="136"/>
      <c r="P23" s="40"/>
    </row>
    <row r="24" spans="1:16383" ht="12.75" hidden="1" customHeight="1" thickBot="1" x14ac:dyDescent="0.4">
      <c r="A24" s="26">
        <v>1</v>
      </c>
      <c r="B24" s="26"/>
      <c r="C24" s="27"/>
      <c r="D24" s="137"/>
      <c r="E24" s="137"/>
      <c r="F24" s="137"/>
      <c r="G24" s="28"/>
      <c r="H24" s="138"/>
      <c r="I24" s="138"/>
      <c r="J24" s="138"/>
      <c r="K24" s="138"/>
      <c r="L24" s="138"/>
      <c r="M24" s="138"/>
      <c r="N24" s="138"/>
      <c r="O24" s="3"/>
      <c r="P24" s="40"/>
    </row>
    <row r="25" spans="1:16383" ht="12.75" hidden="1" customHeight="1" thickBot="1" x14ac:dyDescent="0.4">
      <c r="A25" s="26">
        <v>2</v>
      </c>
      <c r="B25" s="26"/>
      <c r="C25" s="27"/>
      <c r="D25" s="163"/>
      <c r="E25" s="163"/>
      <c r="F25" s="163"/>
      <c r="G25" s="28"/>
      <c r="H25" s="138"/>
      <c r="I25" s="138"/>
      <c r="J25" s="138"/>
      <c r="K25" s="138"/>
      <c r="L25" s="138"/>
      <c r="M25" s="138"/>
      <c r="N25" s="138"/>
      <c r="O25" s="3"/>
      <c r="P25" s="46"/>
      <c r="Q25" s="47"/>
    </row>
    <row r="26" spans="1:16383" ht="12.75" hidden="1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29"/>
      <c r="O26" s="8"/>
      <c r="P26" s="46"/>
      <c r="Q26" s="47"/>
    </row>
    <row r="27" spans="1:16383" ht="12.75" hidden="1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30" t="s">
        <v>6</v>
      </c>
      <c r="O27" s="31">
        <f>+SUM(O24:O26)</f>
        <v>0</v>
      </c>
    </row>
    <row r="28" spans="1:16383" ht="12.75" hidden="1" customHeight="1" x14ac:dyDescent="0.35">
      <c r="A28" s="139" t="s">
        <v>7</v>
      </c>
      <c r="B28" s="139" t="s">
        <v>1</v>
      </c>
      <c r="C28" s="141" t="s">
        <v>2</v>
      </c>
      <c r="D28" s="143" t="s">
        <v>3</v>
      </c>
      <c r="E28" s="144"/>
      <c r="F28" s="145"/>
      <c r="G28" s="149" t="s">
        <v>4</v>
      </c>
      <c r="H28" s="151" t="s">
        <v>14</v>
      </c>
      <c r="I28" s="152"/>
      <c r="J28" s="152"/>
      <c r="K28" s="152"/>
      <c r="L28" s="152"/>
      <c r="M28" s="152"/>
      <c r="N28" s="152"/>
      <c r="O28" s="153"/>
    </row>
    <row r="29" spans="1:16383" ht="15.75" hidden="1" customHeight="1" thickBot="1" x14ac:dyDescent="0.4">
      <c r="A29" s="140"/>
      <c r="B29" s="140"/>
      <c r="C29" s="142"/>
      <c r="D29" s="146"/>
      <c r="E29" s="147"/>
      <c r="F29" s="148"/>
      <c r="G29" s="150"/>
      <c r="H29" s="154"/>
      <c r="I29" s="155"/>
      <c r="J29" s="155"/>
      <c r="K29" s="155"/>
      <c r="L29" s="155"/>
      <c r="M29" s="155"/>
      <c r="N29" s="155"/>
      <c r="O29" s="156"/>
    </row>
    <row r="30" spans="1:16383" ht="15.75" hidden="1" customHeight="1" thickBot="1" x14ac:dyDescent="0.4">
      <c r="A30" s="32">
        <v>1</v>
      </c>
      <c r="B30" s="32"/>
      <c r="C30" s="33"/>
      <c r="D30" s="158"/>
      <c r="E30" s="158"/>
      <c r="F30" s="158"/>
      <c r="G30" s="34"/>
      <c r="H30" s="158"/>
      <c r="I30" s="158"/>
      <c r="J30" s="158"/>
      <c r="K30" s="158"/>
      <c r="L30" s="158"/>
      <c r="M30" s="158"/>
      <c r="N30" s="158"/>
      <c r="O30" s="14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pans="1:16383" ht="15.75" hidden="1" customHeight="1" thickBot="1" x14ac:dyDescent="0.4">
      <c r="A31" s="32">
        <v>2</v>
      </c>
      <c r="B31" s="32"/>
      <c r="C31" s="33"/>
      <c r="D31" s="158"/>
      <c r="E31" s="158"/>
      <c r="F31" s="158"/>
      <c r="G31" s="34"/>
      <c r="H31" s="158"/>
      <c r="I31" s="158"/>
      <c r="J31" s="158"/>
      <c r="K31" s="158"/>
      <c r="L31" s="158"/>
      <c r="M31" s="158"/>
      <c r="N31" s="158"/>
      <c r="O31" s="14"/>
    </row>
    <row r="32" spans="1:16383" ht="15" hidden="1" customHeight="1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5"/>
      <c r="O32" s="8"/>
    </row>
    <row r="33" spans="1:15" ht="15.75" hidden="1" customHeight="1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6" t="s">
        <v>6</v>
      </c>
      <c r="O33" s="37">
        <f>+SUM(O30:O32)</f>
        <v>0</v>
      </c>
    </row>
    <row r="34" spans="1:15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38"/>
    </row>
    <row r="35" spans="1:15" ht="15.5" x14ac:dyDescent="0.35">
      <c r="A35" s="5"/>
      <c r="B35" s="5"/>
      <c r="C35" s="99"/>
      <c r="D35" s="99"/>
      <c r="E35" s="5"/>
      <c r="F35" s="99"/>
      <c r="G35" s="99"/>
      <c r="H35" s="99"/>
      <c r="I35" s="5"/>
      <c r="J35" s="5"/>
      <c r="K35" s="5"/>
      <c r="L35" s="159" t="s">
        <v>15</v>
      </c>
      <c r="M35" s="159"/>
      <c r="N35" s="159"/>
      <c r="O35" s="39">
        <f>+O21+O15+O7+O27+O33</f>
        <v>33763.270000000004</v>
      </c>
    </row>
    <row r="38" spans="1:15" x14ac:dyDescent="0.35">
      <c r="O38" s="48"/>
    </row>
    <row r="39" spans="1:15" x14ac:dyDescent="0.35">
      <c r="O39" s="48"/>
    </row>
  </sheetData>
  <mergeCells count="70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3:F13"/>
    <mergeCell ref="H13:N13"/>
    <mergeCell ref="D10:F10"/>
    <mergeCell ref="H10:N10"/>
    <mergeCell ref="D11:F11"/>
    <mergeCell ref="H11:N11"/>
    <mergeCell ref="D12:F12"/>
    <mergeCell ref="H12:N12"/>
    <mergeCell ref="A16:A17"/>
    <mergeCell ref="B16:B17"/>
    <mergeCell ref="C16:C17"/>
    <mergeCell ref="D16:F17"/>
    <mergeCell ref="G16:G17"/>
    <mergeCell ref="A22:A23"/>
    <mergeCell ref="B22:B23"/>
    <mergeCell ref="C22:C23"/>
    <mergeCell ref="D22:F23"/>
    <mergeCell ref="G22:G23"/>
    <mergeCell ref="A28:A29"/>
    <mergeCell ref="B28:B29"/>
    <mergeCell ref="C28:C29"/>
    <mergeCell ref="D28:F29"/>
    <mergeCell ref="G28:G29"/>
    <mergeCell ref="C35:D35"/>
    <mergeCell ref="F35:H35"/>
    <mergeCell ref="L35:N35"/>
    <mergeCell ref="D24:F24"/>
    <mergeCell ref="H24:N24"/>
    <mergeCell ref="D25:F25"/>
    <mergeCell ref="H25:N25"/>
    <mergeCell ref="H28:O29"/>
    <mergeCell ref="D30:F30"/>
    <mergeCell ref="H30:N30"/>
    <mergeCell ref="D31:F31"/>
    <mergeCell ref="H31:N31"/>
    <mergeCell ref="C20:D20"/>
    <mergeCell ref="F20:H20"/>
    <mergeCell ref="C21:D21"/>
    <mergeCell ref="F21:H21"/>
    <mergeCell ref="H22:O23"/>
    <mergeCell ref="D18:F18"/>
    <mergeCell ref="H18:N18"/>
    <mergeCell ref="D19:F19"/>
    <mergeCell ref="H19:N19"/>
    <mergeCell ref="C14:D14"/>
    <mergeCell ref="F14:H14"/>
    <mergeCell ref="C15:D15"/>
    <mergeCell ref="F15:H15"/>
    <mergeCell ref="H16:O1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5648C-07E6-4607-85E5-25FCFCAFB83E}">
  <dimension ref="A1:XFC37"/>
  <sheetViews>
    <sheetView workbookViewId="0">
      <selection activeCell="H5" sqref="H5:N5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340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23</v>
      </c>
      <c r="D4" s="75" t="s">
        <v>345</v>
      </c>
      <c r="E4" s="75"/>
      <c r="F4" s="75"/>
      <c r="G4" s="2" t="s">
        <v>11</v>
      </c>
      <c r="H4" s="160" t="s">
        <v>344</v>
      </c>
      <c r="I4" s="160"/>
      <c r="J4" s="160"/>
      <c r="K4" s="160"/>
      <c r="L4" s="160"/>
      <c r="M4" s="160"/>
      <c r="N4" s="160"/>
      <c r="O4" s="20">
        <v>16240</v>
      </c>
      <c r="P4" s="41" t="s">
        <v>48</v>
      </c>
    </row>
    <row r="5" spans="1:17" s="42" customFormat="1" ht="12.75" customHeight="1" thickBot="1" x14ac:dyDescent="0.35">
      <c r="A5" s="1">
        <v>2</v>
      </c>
      <c r="B5" s="1" t="s">
        <v>10</v>
      </c>
      <c r="C5" s="1" t="s">
        <v>17</v>
      </c>
      <c r="D5" s="75" t="s">
        <v>348</v>
      </c>
      <c r="E5" s="75"/>
      <c r="F5" s="75"/>
      <c r="G5" s="2" t="s">
        <v>11</v>
      </c>
      <c r="H5" s="160" t="s">
        <v>62</v>
      </c>
      <c r="I5" s="160"/>
      <c r="J5" s="160"/>
      <c r="K5" s="160"/>
      <c r="L5" s="160"/>
      <c r="M5" s="160"/>
      <c r="N5" s="160"/>
      <c r="O5" s="3">
        <v>4108.33</v>
      </c>
      <c r="P5" s="41" t="s">
        <v>48</v>
      </c>
    </row>
    <row r="6" spans="1:17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20348.330000000002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343</v>
      </c>
      <c r="E10" s="96"/>
      <c r="F10" s="96"/>
      <c r="G10" s="13" t="s">
        <v>11</v>
      </c>
      <c r="H10" s="97" t="s">
        <v>19</v>
      </c>
      <c r="I10" s="97"/>
      <c r="J10" s="97"/>
      <c r="K10" s="97"/>
      <c r="L10" s="97"/>
      <c r="M10" s="97"/>
      <c r="N10" s="97"/>
      <c r="O10" s="14">
        <v>41598.18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8"/>
      <c r="I11" s="98"/>
      <c r="J11" s="98"/>
      <c r="K11" s="98"/>
      <c r="L11" s="98"/>
      <c r="M11" s="98"/>
      <c r="N11" s="98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41598.18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342</v>
      </c>
      <c r="E16" s="118"/>
      <c r="F16" s="118"/>
      <c r="G16" s="19" t="s">
        <v>11</v>
      </c>
      <c r="H16" s="118" t="s">
        <v>34</v>
      </c>
      <c r="I16" s="118"/>
      <c r="J16" s="118"/>
      <c r="K16" s="118"/>
      <c r="L16" s="118"/>
      <c r="M16" s="118"/>
      <c r="N16" s="118"/>
      <c r="O16" s="20">
        <v>35783.58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/>
      <c r="C17" s="19"/>
      <c r="D17" s="162"/>
      <c r="E17" s="162"/>
      <c r="F17" s="162"/>
      <c r="G17" s="19"/>
      <c r="H17" s="162"/>
      <c r="I17" s="162"/>
      <c r="J17" s="162"/>
      <c r="K17" s="162"/>
      <c r="L17" s="162"/>
      <c r="M17" s="162"/>
      <c r="N17" s="162"/>
      <c r="O17" s="20"/>
      <c r="P17" s="43"/>
      <c r="Q17" s="44"/>
    </row>
    <row r="18" spans="1:16383" s="42" customFormat="1" ht="12.75" customHeight="1" thickBot="1" x14ac:dyDescent="0.35">
      <c r="A18" s="5"/>
      <c r="B18" s="5"/>
      <c r="C18" s="76"/>
      <c r="D18" s="76"/>
      <c r="E18" s="5"/>
      <c r="F18" s="76"/>
      <c r="G18" s="76"/>
      <c r="H18" s="76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customHeight="1" thickBot="1" x14ac:dyDescent="0.4">
      <c r="A19" s="5"/>
      <c r="B19" s="5"/>
      <c r="C19" s="77"/>
      <c r="D19" s="77"/>
      <c r="E19" s="5"/>
      <c r="F19" s="77"/>
      <c r="G19" s="77"/>
      <c r="H19" s="77"/>
      <c r="I19" s="5"/>
      <c r="J19" s="5"/>
      <c r="K19" s="5"/>
      <c r="L19" s="5"/>
      <c r="M19" s="5"/>
      <c r="N19" s="22" t="s">
        <v>6</v>
      </c>
      <c r="O19" s="23">
        <f>+SUM(O16:O18)</f>
        <v>35783.58</v>
      </c>
      <c r="P19" s="40"/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0"/>
    </row>
    <row r="23" spans="1:16383" ht="12.75" hidden="1" customHeight="1" thickBot="1" x14ac:dyDescent="0.4">
      <c r="A23" s="26">
        <v>2</v>
      </c>
      <c r="B23" s="26"/>
      <c r="C23" s="27"/>
      <c r="D23" s="163"/>
      <c r="E23" s="163"/>
      <c r="F23" s="163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t="12.75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.75" customHeight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.75" customHeight="1" thickBot="1" x14ac:dyDescent="0.4">
      <c r="A28" s="32">
        <v>1</v>
      </c>
      <c r="B28" s="32" t="s">
        <v>10</v>
      </c>
      <c r="C28" s="33" t="s">
        <v>196</v>
      </c>
      <c r="D28" s="158" t="s">
        <v>341</v>
      </c>
      <c r="E28" s="158"/>
      <c r="F28" s="158"/>
      <c r="G28" s="34" t="s">
        <v>11</v>
      </c>
      <c r="H28" s="158" t="s">
        <v>194</v>
      </c>
      <c r="I28" s="158"/>
      <c r="J28" s="158"/>
      <c r="K28" s="158"/>
      <c r="L28" s="158"/>
      <c r="M28" s="158"/>
      <c r="N28" s="158"/>
      <c r="O28" s="14">
        <f>150+600+300</f>
        <v>1050</v>
      </c>
      <c r="P28" s="5" t="s">
        <v>48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.75" customHeight="1" thickBot="1" x14ac:dyDescent="0.4">
      <c r="A29" s="32">
        <v>2</v>
      </c>
      <c r="B29" s="32" t="s">
        <v>10</v>
      </c>
      <c r="C29" s="33" t="s">
        <v>302</v>
      </c>
      <c r="D29" s="158" t="s">
        <v>347</v>
      </c>
      <c r="E29" s="158"/>
      <c r="F29" s="158"/>
      <c r="G29" s="34" t="s">
        <v>11</v>
      </c>
      <c r="H29" s="158" t="s">
        <v>346</v>
      </c>
      <c r="I29" s="158"/>
      <c r="J29" s="158"/>
      <c r="K29" s="158"/>
      <c r="L29" s="158"/>
      <c r="M29" s="158"/>
      <c r="N29" s="158"/>
      <c r="O29" s="14">
        <v>237</v>
      </c>
      <c r="P29" t="s">
        <v>48</v>
      </c>
    </row>
    <row r="30" spans="1:16383" ht="15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.75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1287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99017.090000000011</v>
      </c>
    </row>
    <row r="36" spans="1:15" x14ac:dyDescent="0.35">
      <c r="O36" s="48"/>
    </row>
    <row r="37" spans="1:15" x14ac:dyDescent="0.35">
      <c r="O37" s="48"/>
    </row>
  </sheetData>
  <mergeCells count="66">
    <mergeCell ref="D28:F28"/>
    <mergeCell ref="H28:N28"/>
    <mergeCell ref="D29:F29"/>
    <mergeCell ref="H29:N29"/>
    <mergeCell ref="C33:D33"/>
    <mergeCell ref="F33:H33"/>
    <mergeCell ref="L33:N33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C19:D19"/>
    <mergeCell ref="F19:H19"/>
    <mergeCell ref="A20:A21"/>
    <mergeCell ref="B20:B21"/>
    <mergeCell ref="C20:C21"/>
    <mergeCell ref="D20:F21"/>
    <mergeCell ref="G20:G21"/>
    <mergeCell ref="H20:O21"/>
    <mergeCell ref="D16:F16"/>
    <mergeCell ref="H16:N16"/>
    <mergeCell ref="D17:F17"/>
    <mergeCell ref="H17:N17"/>
    <mergeCell ref="C18:D18"/>
    <mergeCell ref="F18:H18"/>
    <mergeCell ref="A14:A15"/>
    <mergeCell ref="B14:B15"/>
    <mergeCell ref="C14:C15"/>
    <mergeCell ref="D14:F15"/>
    <mergeCell ref="G14:G15"/>
    <mergeCell ref="H14:O15"/>
    <mergeCell ref="C12:D12"/>
    <mergeCell ref="F12:H12"/>
    <mergeCell ref="C13:D13"/>
    <mergeCell ref="F13:H13"/>
    <mergeCell ref="D10:F10"/>
    <mergeCell ref="H10:N10"/>
    <mergeCell ref="D11:F11"/>
    <mergeCell ref="H11:N11"/>
    <mergeCell ref="C7:D7"/>
    <mergeCell ref="F7:H7"/>
    <mergeCell ref="H8:O9"/>
    <mergeCell ref="A8:A9"/>
    <mergeCell ref="B8:B9"/>
    <mergeCell ref="C8:C9"/>
    <mergeCell ref="D8:F9"/>
    <mergeCell ref="G8:G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9ADB8-F0DB-434E-BE0A-DB4B2B8AAAD0}">
  <dimension ref="A1:XFC37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349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358</v>
      </c>
      <c r="E4" s="75"/>
      <c r="F4" s="75"/>
      <c r="G4" s="2" t="s">
        <v>11</v>
      </c>
      <c r="H4" s="160" t="s">
        <v>60</v>
      </c>
      <c r="I4" s="160"/>
      <c r="J4" s="160"/>
      <c r="K4" s="160"/>
      <c r="L4" s="160"/>
      <c r="M4" s="160"/>
      <c r="N4" s="160"/>
      <c r="O4" s="20">
        <v>1347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1347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350</v>
      </c>
      <c r="E10" s="96"/>
      <c r="F10" s="96"/>
      <c r="G10" s="13" t="s">
        <v>11</v>
      </c>
      <c r="H10" s="97" t="s">
        <v>25</v>
      </c>
      <c r="I10" s="97"/>
      <c r="J10" s="97"/>
      <c r="K10" s="97"/>
      <c r="L10" s="97"/>
      <c r="M10" s="97"/>
      <c r="N10" s="97"/>
      <c r="O10" s="14">
        <v>97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 t="s">
        <v>10</v>
      </c>
      <c r="C11" s="12" t="s">
        <v>355</v>
      </c>
      <c r="D11" s="96" t="s">
        <v>354</v>
      </c>
      <c r="E11" s="96"/>
      <c r="F11" s="96"/>
      <c r="G11" s="13" t="s">
        <v>11</v>
      </c>
      <c r="H11" s="98" t="s">
        <v>353</v>
      </c>
      <c r="I11" s="98"/>
      <c r="J11" s="98"/>
      <c r="K11" s="98"/>
      <c r="L11" s="98"/>
      <c r="M11" s="98"/>
      <c r="N11" s="98"/>
      <c r="O11" s="14">
        <v>40600</v>
      </c>
      <c r="P11" s="6" t="s">
        <v>48</v>
      </c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40697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144</v>
      </c>
      <c r="D16" s="118" t="s">
        <v>356</v>
      </c>
      <c r="E16" s="118"/>
      <c r="F16" s="118"/>
      <c r="G16" s="19" t="s">
        <v>11</v>
      </c>
      <c r="H16" s="118" t="s">
        <v>266</v>
      </c>
      <c r="I16" s="118"/>
      <c r="J16" s="118"/>
      <c r="K16" s="118"/>
      <c r="L16" s="118"/>
      <c r="M16" s="118"/>
      <c r="N16" s="118"/>
      <c r="O16" s="20">
        <v>3465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144</v>
      </c>
      <c r="D17" s="162" t="s">
        <v>357</v>
      </c>
      <c r="E17" s="162"/>
      <c r="F17" s="162"/>
      <c r="G17" s="19" t="s">
        <v>11</v>
      </c>
      <c r="H17" s="118" t="s">
        <v>266</v>
      </c>
      <c r="I17" s="118"/>
      <c r="J17" s="118"/>
      <c r="K17" s="118"/>
      <c r="L17" s="118"/>
      <c r="M17" s="118"/>
      <c r="N17" s="118"/>
      <c r="O17" s="20">
        <v>2300</v>
      </c>
      <c r="P17" s="43" t="s">
        <v>48</v>
      </c>
      <c r="Q17" s="44"/>
    </row>
    <row r="18" spans="1:16383" s="42" customFormat="1" ht="12.75" customHeight="1" thickBot="1" x14ac:dyDescent="0.35">
      <c r="A18" s="5"/>
      <c r="B18" s="5"/>
      <c r="C18" s="76"/>
      <c r="D18" s="76"/>
      <c r="E18" s="5"/>
      <c r="F18" s="76"/>
      <c r="G18" s="76"/>
      <c r="H18" s="76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customHeight="1" thickBot="1" x14ac:dyDescent="0.4">
      <c r="A19" s="5"/>
      <c r="B19" s="5"/>
      <c r="C19" s="77"/>
      <c r="D19" s="77"/>
      <c r="E19" s="5"/>
      <c r="F19" s="77"/>
      <c r="G19" s="77"/>
      <c r="H19" s="77"/>
      <c r="I19" s="5"/>
      <c r="J19" s="5"/>
      <c r="K19" s="5"/>
      <c r="L19" s="5"/>
      <c r="M19" s="5"/>
      <c r="N19" s="22" t="s">
        <v>6</v>
      </c>
      <c r="O19" s="23">
        <f>+SUM(O16:O18)</f>
        <v>5765</v>
      </c>
      <c r="P19" s="40"/>
    </row>
    <row r="20" spans="1:16383" ht="12.75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customHeight="1" thickBot="1" x14ac:dyDescent="0.4">
      <c r="A22" s="26">
        <v>1</v>
      </c>
      <c r="B22" s="26" t="s">
        <v>10</v>
      </c>
      <c r="C22" s="27" t="s">
        <v>23</v>
      </c>
      <c r="D22" s="137" t="s">
        <v>32</v>
      </c>
      <c r="E22" s="137"/>
      <c r="F22" s="137"/>
      <c r="G22" s="28" t="s">
        <v>11</v>
      </c>
      <c r="H22" s="138" t="s">
        <v>25</v>
      </c>
      <c r="I22" s="138"/>
      <c r="J22" s="138"/>
      <c r="K22" s="138"/>
      <c r="L22" s="138"/>
      <c r="M22" s="138"/>
      <c r="N22" s="138"/>
      <c r="O22" s="3">
        <v>2132</v>
      </c>
      <c r="P22" s="40" t="s">
        <v>48</v>
      </c>
    </row>
    <row r="23" spans="1:16383" ht="12.75" customHeight="1" thickBot="1" x14ac:dyDescent="0.4">
      <c r="A23" s="26">
        <v>2</v>
      </c>
      <c r="B23" s="26"/>
      <c r="C23" s="27"/>
      <c r="D23" s="163"/>
      <c r="E23" s="163"/>
      <c r="F23" s="163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2132</v>
      </c>
    </row>
    <row r="26" spans="1:16383" ht="12.75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.75" customHeight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.75" customHeight="1" thickBot="1" x14ac:dyDescent="0.4">
      <c r="A28" s="32">
        <v>1</v>
      </c>
      <c r="B28" s="32" t="s">
        <v>10</v>
      </c>
      <c r="C28" s="33" t="s">
        <v>23</v>
      </c>
      <c r="D28" s="158" t="s">
        <v>351</v>
      </c>
      <c r="E28" s="158"/>
      <c r="F28" s="158"/>
      <c r="G28" s="34" t="s">
        <v>11</v>
      </c>
      <c r="H28" s="158" t="s">
        <v>25</v>
      </c>
      <c r="I28" s="158"/>
      <c r="J28" s="158"/>
      <c r="K28" s="158"/>
      <c r="L28" s="158"/>
      <c r="M28" s="158"/>
      <c r="N28" s="158"/>
      <c r="O28" s="14">
        <f>4747.91+2958.95</f>
        <v>7706.86</v>
      </c>
      <c r="P28" s="5" t="s">
        <v>48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.75" customHeight="1" thickBot="1" x14ac:dyDescent="0.4">
      <c r="A29" s="32">
        <v>2</v>
      </c>
      <c r="B29" s="32" t="s">
        <v>10</v>
      </c>
      <c r="C29" s="33" t="s">
        <v>23</v>
      </c>
      <c r="D29" s="158" t="s">
        <v>352</v>
      </c>
      <c r="E29" s="158"/>
      <c r="F29" s="158"/>
      <c r="G29" s="34" t="s">
        <v>11</v>
      </c>
      <c r="H29" s="158" t="s">
        <v>122</v>
      </c>
      <c r="I29" s="158"/>
      <c r="J29" s="158"/>
      <c r="K29" s="158"/>
      <c r="L29" s="158"/>
      <c r="M29" s="158"/>
      <c r="N29" s="158"/>
      <c r="O29" s="14">
        <v>4000</v>
      </c>
      <c r="P29" t="s">
        <v>156</v>
      </c>
    </row>
    <row r="30" spans="1:16383" ht="15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.75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11706.86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61647.86</v>
      </c>
    </row>
    <row r="36" spans="1:15" x14ac:dyDescent="0.35">
      <c r="O36" s="48"/>
    </row>
    <row r="37" spans="1:15" x14ac:dyDescent="0.35">
      <c r="O37" s="48"/>
    </row>
  </sheetData>
  <mergeCells count="66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D16:F16"/>
    <mergeCell ref="H16:N16"/>
    <mergeCell ref="D17:F17"/>
    <mergeCell ref="H17:N17"/>
    <mergeCell ref="C18:D18"/>
    <mergeCell ref="F18:H18"/>
    <mergeCell ref="C19:D19"/>
    <mergeCell ref="F19:H19"/>
    <mergeCell ref="A20:A21"/>
    <mergeCell ref="B20:B21"/>
    <mergeCell ref="C20:C21"/>
    <mergeCell ref="D20:F21"/>
    <mergeCell ref="G20:G21"/>
    <mergeCell ref="H20:O21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D28:F28"/>
    <mergeCell ref="H28:N28"/>
    <mergeCell ref="D29:F29"/>
    <mergeCell ref="H29:N29"/>
    <mergeCell ref="C33:D33"/>
    <mergeCell ref="F33:H33"/>
    <mergeCell ref="L33:N3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FC0D0-9934-45C1-9C08-6FE682450845}">
  <dimension ref="A1:XFC45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359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27</v>
      </c>
      <c r="D4" s="75" t="s">
        <v>289</v>
      </c>
      <c r="E4" s="75"/>
      <c r="F4" s="75"/>
      <c r="G4" s="2" t="s">
        <v>11</v>
      </c>
      <c r="H4" s="160" t="s">
        <v>288</v>
      </c>
      <c r="I4" s="160"/>
      <c r="J4" s="160"/>
      <c r="K4" s="160"/>
      <c r="L4" s="160"/>
      <c r="M4" s="160"/>
      <c r="N4" s="160"/>
      <c r="O4" s="20">
        <v>5000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75" t="s">
        <v>99</v>
      </c>
      <c r="E5" s="75"/>
      <c r="F5" s="75"/>
      <c r="G5" s="2" t="s">
        <v>11</v>
      </c>
      <c r="H5" s="160" t="s">
        <v>60</v>
      </c>
      <c r="I5" s="160"/>
      <c r="J5" s="160"/>
      <c r="K5" s="160"/>
      <c r="L5" s="160"/>
      <c r="M5" s="160"/>
      <c r="N5" s="160"/>
      <c r="O5" s="3">
        <v>579</v>
      </c>
      <c r="P5" s="41" t="s">
        <v>48</v>
      </c>
    </row>
    <row r="6" spans="1:16" s="42" customFormat="1" ht="12.75" customHeight="1" thickBot="1" x14ac:dyDescent="0.35">
      <c r="A6" s="1">
        <v>3</v>
      </c>
      <c r="B6" s="1" t="s">
        <v>10</v>
      </c>
      <c r="C6" s="1" t="s">
        <v>17</v>
      </c>
      <c r="D6" s="75" t="s">
        <v>99</v>
      </c>
      <c r="E6" s="75"/>
      <c r="F6" s="75"/>
      <c r="G6" s="2" t="s">
        <v>11</v>
      </c>
      <c r="H6" s="160" t="s">
        <v>60</v>
      </c>
      <c r="I6" s="160"/>
      <c r="J6" s="160"/>
      <c r="K6" s="160"/>
      <c r="L6" s="160"/>
      <c r="M6" s="160"/>
      <c r="N6" s="160"/>
      <c r="O6" s="3">
        <v>401.4</v>
      </c>
      <c r="P6" s="41" t="s">
        <v>48</v>
      </c>
    </row>
    <row r="7" spans="1:16" s="42" customFormat="1" ht="12.75" customHeight="1" thickBot="1" x14ac:dyDescent="0.35">
      <c r="A7" s="1">
        <v>4</v>
      </c>
      <c r="B7" s="1" t="s">
        <v>10</v>
      </c>
      <c r="C7" s="1" t="s">
        <v>17</v>
      </c>
      <c r="D7" s="75" t="s">
        <v>99</v>
      </c>
      <c r="E7" s="75"/>
      <c r="F7" s="75"/>
      <c r="G7" s="2" t="s">
        <v>11</v>
      </c>
      <c r="H7" s="160" t="s">
        <v>60</v>
      </c>
      <c r="I7" s="160"/>
      <c r="J7" s="160"/>
      <c r="K7" s="160"/>
      <c r="L7" s="160"/>
      <c r="M7" s="160"/>
      <c r="N7" s="160"/>
      <c r="O7" s="3">
        <v>907</v>
      </c>
      <c r="P7" s="41" t="s">
        <v>48</v>
      </c>
    </row>
    <row r="8" spans="1:16" ht="12.75" customHeight="1" thickBot="1" x14ac:dyDescent="0.4">
      <c r="A8" s="4"/>
      <c r="B8" s="5"/>
      <c r="C8" s="76"/>
      <c r="D8" s="76"/>
      <c r="E8" s="5"/>
      <c r="F8" s="99"/>
      <c r="G8" s="99"/>
      <c r="H8" s="99"/>
      <c r="I8" s="5"/>
      <c r="J8" s="6"/>
      <c r="K8" s="6"/>
      <c r="L8" s="5"/>
      <c r="M8" s="5"/>
      <c r="N8" s="7"/>
      <c r="O8" s="8"/>
      <c r="P8" s="40"/>
    </row>
    <row r="9" spans="1:16" ht="12.75" customHeight="1" thickBot="1" x14ac:dyDescent="0.4">
      <c r="A9" s="5"/>
      <c r="B9" s="5"/>
      <c r="C9" s="77"/>
      <c r="D9" s="77"/>
      <c r="E9" s="5"/>
      <c r="F9" s="77"/>
      <c r="G9" s="77"/>
      <c r="H9" s="77"/>
      <c r="I9" s="5"/>
      <c r="J9" s="5"/>
      <c r="K9" s="5"/>
      <c r="L9" s="5"/>
      <c r="M9" s="5"/>
      <c r="N9" s="9" t="s">
        <v>6</v>
      </c>
      <c r="O9" s="10">
        <f>+SUM(O4:O8)</f>
        <v>6887.4</v>
      </c>
      <c r="P9" s="40"/>
    </row>
    <row r="10" spans="1:16" ht="12.75" customHeight="1" x14ac:dyDescent="0.35">
      <c r="A10" s="78" t="s">
        <v>7</v>
      </c>
      <c r="B10" s="78" t="s">
        <v>1</v>
      </c>
      <c r="C10" s="80" t="s">
        <v>2</v>
      </c>
      <c r="D10" s="82" t="s">
        <v>3</v>
      </c>
      <c r="E10" s="83"/>
      <c r="F10" s="84"/>
      <c r="G10" s="88" t="s">
        <v>4</v>
      </c>
      <c r="H10" s="90" t="s">
        <v>8</v>
      </c>
      <c r="I10" s="91"/>
      <c r="J10" s="91"/>
      <c r="K10" s="91"/>
      <c r="L10" s="91"/>
      <c r="M10" s="91"/>
      <c r="N10" s="91"/>
      <c r="O10" s="92"/>
      <c r="P10" s="40"/>
    </row>
    <row r="11" spans="1:16" ht="12.75" customHeight="1" thickBot="1" x14ac:dyDescent="0.4">
      <c r="A11" s="79"/>
      <c r="B11" s="79"/>
      <c r="C11" s="81"/>
      <c r="D11" s="85"/>
      <c r="E11" s="86"/>
      <c r="F11" s="87"/>
      <c r="G11" s="89"/>
      <c r="H11" s="93"/>
      <c r="I11" s="94"/>
      <c r="J11" s="94"/>
      <c r="K11" s="94"/>
      <c r="L11" s="94"/>
      <c r="M11" s="94"/>
      <c r="N11" s="94"/>
      <c r="O11" s="95"/>
      <c r="P11" s="40"/>
    </row>
    <row r="12" spans="1:16" s="42" customFormat="1" ht="12.75" customHeight="1" thickBot="1" x14ac:dyDescent="0.35">
      <c r="A12" s="11">
        <v>1</v>
      </c>
      <c r="B12" s="13" t="s">
        <v>10</v>
      </c>
      <c r="C12" s="12" t="s">
        <v>20</v>
      </c>
      <c r="D12" s="96" t="s">
        <v>362</v>
      </c>
      <c r="E12" s="96"/>
      <c r="F12" s="96"/>
      <c r="G12" s="13" t="s">
        <v>11</v>
      </c>
      <c r="H12" s="97" t="s">
        <v>22</v>
      </c>
      <c r="I12" s="97"/>
      <c r="J12" s="97"/>
      <c r="K12" s="97"/>
      <c r="L12" s="97"/>
      <c r="M12" s="97"/>
      <c r="N12" s="97"/>
      <c r="O12" s="14">
        <v>1716.08</v>
      </c>
      <c r="P12" s="6" t="s">
        <v>48</v>
      </c>
    </row>
    <row r="13" spans="1:16" s="42" customFormat="1" ht="12.75" customHeight="1" thickBot="1" x14ac:dyDescent="0.35">
      <c r="A13" s="11">
        <v>2</v>
      </c>
      <c r="B13" s="13" t="s">
        <v>10</v>
      </c>
      <c r="C13" s="12" t="s">
        <v>20</v>
      </c>
      <c r="D13" s="96" t="s">
        <v>362</v>
      </c>
      <c r="E13" s="96"/>
      <c r="F13" s="96"/>
      <c r="G13" s="13" t="s">
        <v>11</v>
      </c>
      <c r="H13" s="97" t="s">
        <v>22</v>
      </c>
      <c r="I13" s="97"/>
      <c r="J13" s="97"/>
      <c r="K13" s="97"/>
      <c r="L13" s="97"/>
      <c r="M13" s="97"/>
      <c r="N13" s="97"/>
      <c r="O13" s="14">
        <v>578.84</v>
      </c>
      <c r="P13" s="6" t="s">
        <v>48</v>
      </c>
    </row>
    <row r="14" spans="1:16" ht="12.75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+SUM(O12:O14)</f>
        <v>2294.92</v>
      </c>
      <c r="P15" s="40"/>
    </row>
    <row r="16" spans="1:16" ht="12.75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17" ht="12.75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17" s="42" customFormat="1" ht="12.75" customHeight="1" thickBot="1" x14ac:dyDescent="0.35">
      <c r="A18" s="19">
        <v>1</v>
      </c>
      <c r="B18" s="19" t="s">
        <v>10</v>
      </c>
      <c r="C18" s="19" t="s">
        <v>144</v>
      </c>
      <c r="D18" s="118" t="s">
        <v>360</v>
      </c>
      <c r="E18" s="118"/>
      <c r="F18" s="118"/>
      <c r="G18" s="19" t="s">
        <v>11</v>
      </c>
      <c r="H18" s="118" t="s">
        <v>96</v>
      </c>
      <c r="I18" s="118"/>
      <c r="J18" s="118"/>
      <c r="K18" s="118"/>
      <c r="L18" s="118"/>
      <c r="M18" s="118"/>
      <c r="N18" s="118"/>
      <c r="O18" s="20">
        <v>522</v>
      </c>
      <c r="P18" s="43" t="s">
        <v>48</v>
      </c>
      <c r="Q18" s="44"/>
    </row>
    <row r="19" spans="1:17" s="42" customFormat="1" ht="12.75" customHeight="1" thickBot="1" x14ac:dyDescent="0.35">
      <c r="A19" s="19">
        <v>2</v>
      </c>
      <c r="B19" s="19" t="s">
        <v>10</v>
      </c>
      <c r="C19" s="19" t="s">
        <v>144</v>
      </c>
      <c r="D19" s="162" t="s">
        <v>361</v>
      </c>
      <c r="E19" s="162"/>
      <c r="F19" s="162"/>
      <c r="G19" s="19" t="s">
        <v>11</v>
      </c>
      <c r="H19" s="118" t="s">
        <v>96</v>
      </c>
      <c r="I19" s="118"/>
      <c r="J19" s="118"/>
      <c r="K19" s="118"/>
      <c r="L19" s="118"/>
      <c r="M19" s="118"/>
      <c r="N19" s="118"/>
      <c r="O19" s="20">
        <v>2500</v>
      </c>
      <c r="P19" s="43" t="s">
        <v>48</v>
      </c>
      <c r="Q19" s="44"/>
    </row>
    <row r="20" spans="1:17" s="42" customFormat="1" ht="12.75" customHeight="1" thickBot="1" x14ac:dyDescent="0.35">
      <c r="A20" s="19">
        <v>3</v>
      </c>
      <c r="B20" s="19" t="s">
        <v>10</v>
      </c>
      <c r="C20" s="19" t="s">
        <v>45</v>
      </c>
      <c r="D20" s="162" t="s">
        <v>363</v>
      </c>
      <c r="E20" s="162"/>
      <c r="F20" s="162"/>
      <c r="G20" s="19" t="s">
        <v>11</v>
      </c>
      <c r="H20" s="118" t="s">
        <v>43</v>
      </c>
      <c r="I20" s="118"/>
      <c r="J20" s="118"/>
      <c r="K20" s="118"/>
      <c r="L20" s="118"/>
      <c r="M20" s="118"/>
      <c r="N20" s="118"/>
      <c r="O20" s="20">
        <v>89.88</v>
      </c>
      <c r="P20" s="43" t="s">
        <v>48</v>
      </c>
      <c r="Q20" s="44"/>
    </row>
    <row r="21" spans="1:17" s="42" customFormat="1" ht="12.75" customHeight="1" thickBot="1" x14ac:dyDescent="0.35">
      <c r="A21" s="19">
        <v>4</v>
      </c>
      <c r="B21" s="19" t="s">
        <v>10</v>
      </c>
      <c r="C21" s="19" t="s">
        <v>17</v>
      </c>
      <c r="D21" s="162" t="s">
        <v>364</v>
      </c>
      <c r="E21" s="162"/>
      <c r="F21" s="162"/>
      <c r="G21" s="19" t="s">
        <v>11</v>
      </c>
      <c r="H21" s="118" t="s">
        <v>172</v>
      </c>
      <c r="I21" s="118"/>
      <c r="J21" s="118"/>
      <c r="K21" s="118"/>
      <c r="L21" s="118"/>
      <c r="M21" s="118"/>
      <c r="N21" s="118"/>
      <c r="O21" s="20">
        <f>1571.89+722.39</f>
        <v>2294.2800000000002</v>
      </c>
      <c r="P21" s="43" t="s">
        <v>48</v>
      </c>
      <c r="Q21" s="44"/>
    </row>
    <row r="22" spans="1:17" s="42" customFormat="1" ht="12.75" customHeight="1" thickBot="1" x14ac:dyDescent="0.35">
      <c r="A22" s="19">
        <v>5</v>
      </c>
      <c r="B22" s="19" t="s">
        <v>10</v>
      </c>
      <c r="C22" s="19" t="s">
        <v>17</v>
      </c>
      <c r="D22" s="162" t="s">
        <v>365</v>
      </c>
      <c r="E22" s="162"/>
      <c r="F22" s="162"/>
      <c r="G22" s="19" t="s">
        <v>11</v>
      </c>
      <c r="H22" s="118" t="s">
        <v>174</v>
      </c>
      <c r="I22" s="118"/>
      <c r="J22" s="118"/>
      <c r="K22" s="118"/>
      <c r="L22" s="118"/>
      <c r="M22" s="118"/>
      <c r="N22" s="118"/>
      <c r="O22" s="20">
        <v>1530.04</v>
      </c>
      <c r="P22" s="43" t="s">
        <v>48</v>
      </c>
      <c r="Q22" s="44"/>
    </row>
    <row r="23" spans="1:17" s="42" customFormat="1" ht="12.75" customHeight="1" thickBot="1" x14ac:dyDescent="0.35">
      <c r="A23" s="19">
        <v>6</v>
      </c>
      <c r="B23" s="19" t="s">
        <v>10</v>
      </c>
      <c r="C23" s="19" t="s">
        <v>17</v>
      </c>
      <c r="D23" s="162" t="s">
        <v>365</v>
      </c>
      <c r="E23" s="162"/>
      <c r="F23" s="162"/>
      <c r="G23" s="19" t="s">
        <v>11</v>
      </c>
      <c r="H23" s="118" t="s">
        <v>176</v>
      </c>
      <c r="I23" s="118"/>
      <c r="J23" s="118"/>
      <c r="K23" s="118"/>
      <c r="L23" s="118"/>
      <c r="M23" s="118"/>
      <c r="N23" s="118"/>
      <c r="O23" s="20">
        <v>858.4</v>
      </c>
      <c r="P23" s="43" t="s">
        <v>48</v>
      </c>
      <c r="Q23" s="44"/>
    </row>
    <row r="24" spans="1:17" s="42" customFormat="1" ht="12.75" customHeight="1" thickBot="1" x14ac:dyDescent="0.35">
      <c r="A24" s="19">
        <v>7</v>
      </c>
      <c r="B24" s="19" t="s">
        <v>10</v>
      </c>
      <c r="C24" s="19" t="s">
        <v>17</v>
      </c>
      <c r="D24" s="162" t="s">
        <v>366</v>
      </c>
      <c r="E24" s="162"/>
      <c r="F24" s="162"/>
      <c r="G24" s="19" t="s">
        <v>11</v>
      </c>
      <c r="H24" s="118" t="s">
        <v>259</v>
      </c>
      <c r="I24" s="118"/>
      <c r="J24" s="118"/>
      <c r="K24" s="118"/>
      <c r="L24" s="118"/>
      <c r="M24" s="118"/>
      <c r="N24" s="118"/>
      <c r="O24" s="20">
        <f>1557.69</f>
        <v>1557.69</v>
      </c>
      <c r="P24" s="43" t="s">
        <v>48</v>
      </c>
      <c r="Q24" s="44"/>
    </row>
    <row r="25" spans="1:17" s="42" customFormat="1" ht="12.75" customHeight="1" thickBot="1" x14ac:dyDescent="0.35">
      <c r="A25" s="19">
        <v>8</v>
      </c>
      <c r="B25" s="19" t="s">
        <v>10</v>
      </c>
      <c r="C25" s="19" t="s">
        <v>17</v>
      </c>
      <c r="D25" s="162" t="s">
        <v>367</v>
      </c>
      <c r="E25" s="162"/>
      <c r="F25" s="162"/>
      <c r="G25" s="19" t="s">
        <v>11</v>
      </c>
      <c r="H25" s="118" t="s">
        <v>170</v>
      </c>
      <c r="I25" s="118"/>
      <c r="J25" s="118"/>
      <c r="K25" s="118"/>
      <c r="L25" s="118"/>
      <c r="M25" s="118"/>
      <c r="N25" s="118"/>
      <c r="O25" s="20">
        <v>3016.82</v>
      </c>
      <c r="P25" s="43" t="s">
        <v>48</v>
      </c>
      <c r="Q25" s="44"/>
    </row>
    <row r="26" spans="1:17" s="42" customFormat="1" ht="12.75" customHeight="1" thickBot="1" x14ac:dyDescent="0.35">
      <c r="A26" s="5"/>
      <c r="B26" s="5"/>
      <c r="C26" s="76"/>
      <c r="D26" s="76"/>
      <c r="E26" s="5"/>
      <c r="F26" s="76"/>
      <c r="G26" s="76"/>
      <c r="H26" s="76"/>
      <c r="I26" s="5"/>
      <c r="J26" s="6"/>
      <c r="K26" s="6"/>
      <c r="L26" s="5"/>
      <c r="M26" s="5"/>
      <c r="N26" s="21"/>
      <c r="O26" s="8"/>
      <c r="P26" s="49"/>
      <c r="Q26" s="44"/>
    </row>
    <row r="27" spans="1:17" ht="12.75" customHeight="1" thickBot="1" x14ac:dyDescent="0.4">
      <c r="A27" s="5"/>
      <c r="B27" s="5"/>
      <c r="C27" s="77"/>
      <c r="D27" s="77"/>
      <c r="E27" s="5"/>
      <c r="F27" s="77"/>
      <c r="G27" s="77"/>
      <c r="H27" s="77"/>
      <c r="I27" s="5"/>
      <c r="J27" s="5"/>
      <c r="K27" s="5"/>
      <c r="L27" s="5"/>
      <c r="M27" s="5"/>
      <c r="N27" s="22" t="s">
        <v>6</v>
      </c>
      <c r="O27" s="23">
        <f>+SUM(O18:O26)</f>
        <v>12369.109999999999</v>
      </c>
      <c r="P27" s="40"/>
    </row>
    <row r="28" spans="1:17" ht="12.75" hidden="1" customHeight="1" x14ac:dyDescent="0.35">
      <c r="A28" s="119" t="s">
        <v>7</v>
      </c>
      <c r="B28" s="119" t="s">
        <v>84</v>
      </c>
      <c r="C28" s="121" t="s">
        <v>2</v>
      </c>
      <c r="D28" s="123" t="s">
        <v>3</v>
      </c>
      <c r="E28" s="124"/>
      <c r="F28" s="125"/>
      <c r="G28" s="129" t="s">
        <v>4</v>
      </c>
      <c r="H28" s="131" t="s">
        <v>13</v>
      </c>
      <c r="I28" s="132"/>
      <c r="J28" s="132"/>
      <c r="K28" s="132"/>
      <c r="L28" s="132"/>
      <c r="M28" s="132"/>
      <c r="N28" s="132"/>
      <c r="O28" s="133"/>
    </row>
    <row r="29" spans="1:17" ht="12.75" hidden="1" customHeight="1" thickBot="1" x14ac:dyDescent="0.4">
      <c r="A29" s="120"/>
      <c r="B29" s="120"/>
      <c r="C29" s="122"/>
      <c r="D29" s="126"/>
      <c r="E29" s="127"/>
      <c r="F29" s="128"/>
      <c r="G29" s="130"/>
      <c r="H29" s="134"/>
      <c r="I29" s="135"/>
      <c r="J29" s="135"/>
      <c r="K29" s="135"/>
      <c r="L29" s="135"/>
      <c r="M29" s="135"/>
      <c r="N29" s="135"/>
      <c r="O29" s="136"/>
      <c r="P29" s="40"/>
    </row>
    <row r="30" spans="1:17" ht="12.75" hidden="1" customHeight="1" thickBot="1" x14ac:dyDescent="0.4">
      <c r="A30" s="26">
        <v>1</v>
      </c>
      <c r="B30" s="26"/>
      <c r="C30" s="27"/>
      <c r="D30" s="137"/>
      <c r="E30" s="137"/>
      <c r="F30" s="137"/>
      <c r="G30" s="28"/>
      <c r="H30" s="138"/>
      <c r="I30" s="138"/>
      <c r="J30" s="138"/>
      <c r="K30" s="138"/>
      <c r="L30" s="138"/>
      <c r="M30" s="138"/>
      <c r="N30" s="138"/>
      <c r="O30" s="3"/>
      <c r="P30" s="40"/>
    </row>
    <row r="31" spans="1:17" ht="12.75" hidden="1" customHeight="1" thickBot="1" x14ac:dyDescent="0.4">
      <c r="A31" s="26">
        <v>2</v>
      </c>
      <c r="B31" s="26"/>
      <c r="C31" s="27"/>
      <c r="D31" s="163"/>
      <c r="E31" s="163"/>
      <c r="F31" s="163"/>
      <c r="G31" s="28"/>
      <c r="H31" s="138"/>
      <c r="I31" s="138"/>
      <c r="J31" s="138"/>
      <c r="K31" s="138"/>
      <c r="L31" s="138"/>
      <c r="M31" s="138"/>
      <c r="N31" s="138"/>
      <c r="O31" s="3"/>
      <c r="P31" s="46"/>
      <c r="Q31" s="47"/>
    </row>
    <row r="32" spans="1:17" ht="12.75" hidden="1" customHeight="1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29"/>
      <c r="O32" s="8"/>
      <c r="P32" s="46"/>
      <c r="Q32" s="47"/>
    </row>
    <row r="33" spans="1:16383" ht="12.75" hidden="1" customHeight="1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0" t="s">
        <v>6</v>
      </c>
      <c r="O33" s="31">
        <f>+SUM(O30:O32)</f>
        <v>0</v>
      </c>
    </row>
    <row r="34" spans="1:16383" ht="12.75" customHeight="1" x14ac:dyDescent="0.35">
      <c r="A34" s="139" t="s">
        <v>7</v>
      </c>
      <c r="B34" s="139" t="s">
        <v>1</v>
      </c>
      <c r="C34" s="141" t="s">
        <v>2</v>
      </c>
      <c r="D34" s="143" t="s">
        <v>3</v>
      </c>
      <c r="E34" s="144"/>
      <c r="F34" s="145"/>
      <c r="G34" s="149" t="s">
        <v>4</v>
      </c>
      <c r="H34" s="151" t="s">
        <v>14</v>
      </c>
      <c r="I34" s="152"/>
      <c r="J34" s="152"/>
      <c r="K34" s="152"/>
      <c r="L34" s="152"/>
      <c r="M34" s="152"/>
      <c r="N34" s="152"/>
      <c r="O34" s="153"/>
    </row>
    <row r="35" spans="1:16383" ht="15.75" customHeight="1" thickBot="1" x14ac:dyDescent="0.4">
      <c r="A35" s="140"/>
      <c r="B35" s="140"/>
      <c r="C35" s="142"/>
      <c r="D35" s="146"/>
      <c r="E35" s="147"/>
      <c r="F35" s="148"/>
      <c r="G35" s="150"/>
      <c r="H35" s="154"/>
      <c r="I35" s="155"/>
      <c r="J35" s="155"/>
      <c r="K35" s="155"/>
      <c r="L35" s="155"/>
      <c r="M35" s="155"/>
      <c r="N35" s="155"/>
      <c r="O35" s="156"/>
    </row>
    <row r="36" spans="1:16383" ht="15.75" customHeight="1" thickBot="1" x14ac:dyDescent="0.4">
      <c r="A36" s="32">
        <v>1</v>
      </c>
      <c r="B36" s="32" t="s">
        <v>10</v>
      </c>
      <c r="C36" s="33" t="s">
        <v>196</v>
      </c>
      <c r="D36" s="158" t="s">
        <v>368</v>
      </c>
      <c r="E36" s="158"/>
      <c r="F36" s="158"/>
      <c r="G36" s="34" t="s">
        <v>11</v>
      </c>
      <c r="H36" s="158" t="s">
        <v>194</v>
      </c>
      <c r="I36" s="158"/>
      <c r="J36" s="158"/>
      <c r="K36" s="158"/>
      <c r="L36" s="158"/>
      <c r="M36" s="158"/>
      <c r="N36" s="158"/>
      <c r="O36" s="14">
        <v>200</v>
      </c>
      <c r="P36" s="5" t="s">
        <v>48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</row>
    <row r="37" spans="1:16383" ht="15.75" customHeight="1" thickBot="1" x14ac:dyDescent="0.4">
      <c r="A37" s="32">
        <v>2</v>
      </c>
      <c r="B37" s="32"/>
      <c r="C37" s="33"/>
      <c r="D37" s="158"/>
      <c r="E37" s="158"/>
      <c r="F37" s="158"/>
      <c r="G37" s="34"/>
      <c r="H37" s="158"/>
      <c r="I37" s="158"/>
      <c r="J37" s="158"/>
      <c r="K37" s="158"/>
      <c r="L37" s="158"/>
      <c r="M37" s="158"/>
      <c r="N37" s="158"/>
      <c r="O37" s="14"/>
    </row>
    <row r="38" spans="1:16383" ht="15" customHeight="1" thickBot="1" x14ac:dyDescent="0.4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35"/>
      <c r="O38" s="8"/>
    </row>
    <row r="39" spans="1:16383" ht="15.75" customHeight="1" thickBot="1" x14ac:dyDescent="0.4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36" t="s">
        <v>6</v>
      </c>
      <c r="O39" s="37">
        <f>+SUM(O36:O38)</f>
        <v>200</v>
      </c>
    </row>
    <row r="40" spans="1:16383" x14ac:dyDescent="0.3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38"/>
    </row>
    <row r="41" spans="1:16383" ht="15.5" x14ac:dyDescent="0.35">
      <c r="A41" s="5"/>
      <c r="B41" s="5"/>
      <c r="C41" s="99"/>
      <c r="D41" s="99"/>
      <c r="E41" s="5"/>
      <c r="F41" s="99"/>
      <c r="G41" s="99"/>
      <c r="H41" s="99"/>
      <c r="I41" s="5"/>
      <c r="J41" s="5"/>
      <c r="K41" s="5"/>
      <c r="L41" s="159" t="s">
        <v>15</v>
      </c>
      <c r="M41" s="159"/>
      <c r="N41" s="159"/>
      <c r="O41" s="39">
        <f>+O27+O15+O9+O33+O39</f>
        <v>21751.43</v>
      </c>
    </row>
    <row r="44" spans="1:16383" x14ac:dyDescent="0.35">
      <c r="O44" s="48"/>
    </row>
    <row r="45" spans="1:16383" x14ac:dyDescent="0.35">
      <c r="O45" s="48"/>
    </row>
  </sheetData>
  <mergeCells count="82">
    <mergeCell ref="D18:F18"/>
    <mergeCell ref="H18:N18"/>
    <mergeCell ref="D19:F19"/>
    <mergeCell ref="H19:N19"/>
    <mergeCell ref="C15:D15"/>
    <mergeCell ref="F15:H15"/>
    <mergeCell ref="H16:O17"/>
    <mergeCell ref="D36:F36"/>
    <mergeCell ref="H36:N36"/>
    <mergeCell ref="D37:F37"/>
    <mergeCell ref="H37:N37"/>
    <mergeCell ref="C41:D41"/>
    <mergeCell ref="F41:H41"/>
    <mergeCell ref="L41:N41"/>
    <mergeCell ref="D30:F30"/>
    <mergeCell ref="H30:N30"/>
    <mergeCell ref="D31:F31"/>
    <mergeCell ref="H31:N31"/>
    <mergeCell ref="A34:A35"/>
    <mergeCell ref="B34:B35"/>
    <mergeCell ref="C34:C35"/>
    <mergeCell ref="D34:F35"/>
    <mergeCell ref="G34:G35"/>
    <mergeCell ref="H34:O35"/>
    <mergeCell ref="C27:D27"/>
    <mergeCell ref="F27:H27"/>
    <mergeCell ref="A28:A29"/>
    <mergeCell ref="B28:B29"/>
    <mergeCell ref="C28:C29"/>
    <mergeCell ref="D28:F29"/>
    <mergeCell ref="G28:G29"/>
    <mergeCell ref="H28:O29"/>
    <mergeCell ref="C26:D26"/>
    <mergeCell ref="F26:H26"/>
    <mergeCell ref="D20:F20"/>
    <mergeCell ref="H20:N20"/>
    <mergeCell ref="D21:F21"/>
    <mergeCell ref="H21:N21"/>
    <mergeCell ref="D22:F22"/>
    <mergeCell ref="H22:N22"/>
    <mergeCell ref="D23:F23"/>
    <mergeCell ref="H23:N23"/>
    <mergeCell ref="D24:F24"/>
    <mergeCell ref="H24:N24"/>
    <mergeCell ref="D25:F25"/>
    <mergeCell ref="H25:N25"/>
    <mergeCell ref="A16:A17"/>
    <mergeCell ref="B16:B17"/>
    <mergeCell ref="C16:C17"/>
    <mergeCell ref="D16:F17"/>
    <mergeCell ref="G16:G17"/>
    <mergeCell ref="H13:N13"/>
    <mergeCell ref="C14:D14"/>
    <mergeCell ref="F14:H14"/>
    <mergeCell ref="C9:D9"/>
    <mergeCell ref="F9:H9"/>
    <mergeCell ref="H10:O11"/>
    <mergeCell ref="D12:F12"/>
    <mergeCell ref="H12:N12"/>
    <mergeCell ref="D13:F13"/>
    <mergeCell ref="A10:A11"/>
    <mergeCell ref="B10:B11"/>
    <mergeCell ref="C10:C11"/>
    <mergeCell ref="D10:F11"/>
    <mergeCell ref="G10:G11"/>
    <mergeCell ref="D4:F4"/>
    <mergeCell ref="H4:N4"/>
    <mergeCell ref="D5:F5"/>
    <mergeCell ref="H5:N5"/>
    <mergeCell ref="C8:D8"/>
    <mergeCell ref="F8:H8"/>
    <mergeCell ref="D6:F6"/>
    <mergeCell ref="H6:N6"/>
    <mergeCell ref="D7:F7"/>
    <mergeCell ref="H7:N7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89D6-EB6D-470A-A2A6-5BE257E55376}">
  <dimension ref="A1:XFC38"/>
  <sheetViews>
    <sheetView workbookViewId="0">
      <selection activeCell="P31" sqref="P31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369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27</v>
      </c>
      <c r="D4" s="75" t="s">
        <v>370</v>
      </c>
      <c r="E4" s="75"/>
      <c r="F4" s="75"/>
      <c r="G4" s="2" t="s">
        <v>11</v>
      </c>
      <c r="H4" s="160" t="s">
        <v>118</v>
      </c>
      <c r="I4" s="160"/>
      <c r="J4" s="160"/>
      <c r="K4" s="160"/>
      <c r="L4" s="160"/>
      <c r="M4" s="160"/>
      <c r="N4" s="160"/>
      <c r="O4" s="20">
        <v>7828.84</v>
      </c>
      <c r="P4" s="41" t="s">
        <v>48</v>
      </c>
    </row>
    <row r="5" spans="1:17" s="42" customFormat="1" ht="12.75" customHeight="1" thickBot="1" x14ac:dyDescent="0.35">
      <c r="A5" s="1">
        <v>2</v>
      </c>
      <c r="B5" s="1" t="s">
        <v>10</v>
      </c>
      <c r="C5" s="1" t="s">
        <v>196</v>
      </c>
      <c r="D5" s="75" t="s">
        <v>378</v>
      </c>
      <c r="E5" s="75"/>
      <c r="F5" s="75"/>
      <c r="G5" s="2" t="s">
        <v>11</v>
      </c>
      <c r="H5" s="160" t="s">
        <v>377</v>
      </c>
      <c r="I5" s="160"/>
      <c r="J5" s="160"/>
      <c r="K5" s="160"/>
      <c r="L5" s="160"/>
      <c r="M5" s="160"/>
      <c r="N5" s="160"/>
      <c r="O5" s="3">
        <v>300</v>
      </c>
      <c r="P5" s="41" t="s">
        <v>48</v>
      </c>
    </row>
    <row r="6" spans="1:17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8128.84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151</v>
      </c>
      <c r="D10" s="96" t="s">
        <v>375</v>
      </c>
      <c r="E10" s="96"/>
      <c r="F10" s="96"/>
      <c r="G10" s="13" t="s">
        <v>11</v>
      </c>
      <c r="H10" s="97" t="s">
        <v>34</v>
      </c>
      <c r="I10" s="97"/>
      <c r="J10" s="97"/>
      <c r="K10" s="97"/>
      <c r="L10" s="97"/>
      <c r="M10" s="97"/>
      <c r="N10" s="97"/>
      <c r="O10" s="14">
        <v>14332.7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 t="s">
        <v>10</v>
      </c>
      <c r="C11" s="12" t="s">
        <v>144</v>
      </c>
      <c r="D11" s="96" t="s">
        <v>372</v>
      </c>
      <c r="E11" s="96"/>
      <c r="F11" s="96"/>
      <c r="G11" s="13" t="s">
        <v>11</v>
      </c>
      <c r="H11" s="97" t="s">
        <v>96</v>
      </c>
      <c r="I11" s="97"/>
      <c r="J11" s="97"/>
      <c r="K11" s="97"/>
      <c r="L11" s="97"/>
      <c r="M11" s="97"/>
      <c r="N11" s="97"/>
      <c r="O11" s="14">
        <v>481</v>
      </c>
      <c r="P11" s="6" t="s">
        <v>48</v>
      </c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14813.7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144</v>
      </c>
      <c r="D16" s="118" t="s">
        <v>371</v>
      </c>
      <c r="E16" s="118"/>
      <c r="F16" s="118"/>
      <c r="G16" s="19" t="s">
        <v>11</v>
      </c>
      <c r="H16" s="118" t="s">
        <v>96</v>
      </c>
      <c r="I16" s="118"/>
      <c r="J16" s="118"/>
      <c r="K16" s="118"/>
      <c r="L16" s="118"/>
      <c r="M16" s="118"/>
      <c r="N16" s="118"/>
      <c r="O16" s="20">
        <v>481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144</v>
      </c>
      <c r="D17" s="118" t="s">
        <v>373</v>
      </c>
      <c r="E17" s="118"/>
      <c r="F17" s="118"/>
      <c r="G17" s="19" t="s">
        <v>11</v>
      </c>
      <c r="H17" s="118" t="s">
        <v>96</v>
      </c>
      <c r="I17" s="118"/>
      <c r="J17" s="118"/>
      <c r="K17" s="118"/>
      <c r="L17" s="118"/>
      <c r="M17" s="118"/>
      <c r="N17" s="118"/>
      <c r="O17" s="20">
        <v>481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151</v>
      </c>
      <c r="D18" s="118" t="s">
        <v>374</v>
      </c>
      <c r="E18" s="118"/>
      <c r="F18" s="118"/>
      <c r="G18" s="19" t="s">
        <v>11</v>
      </c>
      <c r="H18" s="118" t="s">
        <v>34</v>
      </c>
      <c r="I18" s="118"/>
      <c r="J18" s="118"/>
      <c r="K18" s="118"/>
      <c r="L18" s="118"/>
      <c r="M18" s="118"/>
      <c r="N18" s="118"/>
      <c r="O18" s="20">
        <v>5394.36</v>
      </c>
      <c r="P18" s="43" t="s">
        <v>48</v>
      </c>
      <c r="Q18" s="44"/>
    </row>
    <row r="19" spans="1:16383" s="42" customFormat="1" ht="12.75" customHeight="1" thickBot="1" x14ac:dyDescent="0.35">
      <c r="A19" s="5"/>
      <c r="B19" s="5"/>
      <c r="C19" s="76"/>
      <c r="D19" s="76"/>
      <c r="E19" s="5"/>
      <c r="F19" s="76"/>
      <c r="G19" s="76"/>
      <c r="H19" s="76"/>
      <c r="I19" s="5"/>
      <c r="J19" s="6"/>
      <c r="K19" s="6"/>
      <c r="L19" s="5"/>
      <c r="M19" s="5"/>
      <c r="N19" s="21"/>
      <c r="O19" s="8"/>
      <c r="P19" s="49"/>
      <c r="Q19" s="44"/>
    </row>
    <row r="20" spans="1:16383" ht="12.75" customHeight="1" thickBot="1" x14ac:dyDescent="0.4">
      <c r="A20" s="5"/>
      <c r="B20" s="5"/>
      <c r="C20" s="77"/>
      <c r="D20" s="77"/>
      <c r="E20" s="5"/>
      <c r="F20" s="77"/>
      <c r="G20" s="77"/>
      <c r="H20" s="77"/>
      <c r="I20" s="5"/>
      <c r="J20" s="5"/>
      <c r="K20" s="5"/>
      <c r="L20" s="5"/>
      <c r="M20" s="5"/>
      <c r="N20" s="22" t="s">
        <v>6</v>
      </c>
      <c r="O20" s="23">
        <f>+SUM(O16:O19)</f>
        <v>6356.36</v>
      </c>
      <c r="P20" s="40"/>
    </row>
    <row r="21" spans="1:16383" ht="12.75" customHeight="1" x14ac:dyDescent="0.35">
      <c r="A21" s="119" t="s">
        <v>7</v>
      </c>
      <c r="B21" s="119" t="s">
        <v>84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</row>
    <row r="22" spans="1:16383" ht="12.75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customHeight="1" thickBot="1" x14ac:dyDescent="0.4">
      <c r="A23" s="26">
        <v>1</v>
      </c>
      <c r="B23" s="26" t="s">
        <v>10</v>
      </c>
      <c r="C23" s="27" t="s">
        <v>151</v>
      </c>
      <c r="D23" s="137" t="s">
        <v>376</v>
      </c>
      <c r="E23" s="137"/>
      <c r="F23" s="137"/>
      <c r="G23" s="28" t="s">
        <v>11</v>
      </c>
      <c r="H23" s="138" t="s">
        <v>34</v>
      </c>
      <c r="I23" s="138"/>
      <c r="J23" s="138"/>
      <c r="K23" s="138"/>
      <c r="L23" s="138"/>
      <c r="M23" s="138"/>
      <c r="N23" s="138"/>
      <c r="O23" s="3">
        <v>9724.34</v>
      </c>
      <c r="P23" s="40" t="s">
        <v>48</v>
      </c>
    </row>
    <row r="24" spans="1:16383" ht="12.75" customHeight="1" thickBot="1" x14ac:dyDescent="0.4">
      <c r="A24" s="26">
        <v>2</v>
      </c>
      <c r="B24" s="26"/>
      <c r="C24" s="27"/>
      <c r="D24" s="163"/>
      <c r="E24" s="163"/>
      <c r="F24" s="163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  <c r="P25" s="46"/>
      <c r="Q25" s="47"/>
    </row>
    <row r="26" spans="1:16383" ht="12.75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9724.34</v>
      </c>
    </row>
    <row r="27" spans="1:16383" ht="12.75" customHeight="1" x14ac:dyDescent="0.35">
      <c r="A27" s="139" t="s">
        <v>7</v>
      </c>
      <c r="B27" s="139" t="s">
        <v>1</v>
      </c>
      <c r="C27" s="141" t="s">
        <v>2</v>
      </c>
      <c r="D27" s="143" t="s">
        <v>3</v>
      </c>
      <c r="E27" s="144"/>
      <c r="F27" s="145"/>
      <c r="G27" s="149" t="s">
        <v>4</v>
      </c>
      <c r="H27" s="151" t="s">
        <v>14</v>
      </c>
      <c r="I27" s="152"/>
      <c r="J27" s="152"/>
      <c r="K27" s="152"/>
      <c r="L27" s="152"/>
      <c r="M27" s="152"/>
      <c r="N27" s="152"/>
      <c r="O27" s="153"/>
    </row>
    <row r="28" spans="1:16383" ht="15.75" customHeight="1" thickBot="1" x14ac:dyDescent="0.4">
      <c r="A28" s="140"/>
      <c r="B28" s="140"/>
      <c r="C28" s="142"/>
      <c r="D28" s="146"/>
      <c r="E28" s="147"/>
      <c r="F28" s="148"/>
      <c r="G28" s="150"/>
      <c r="H28" s="154"/>
      <c r="I28" s="155"/>
      <c r="J28" s="155"/>
      <c r="K28" s="155"/>
      <c r="L28" s="155"/>
      <c r="M28" s="155"/>
      <c r="N28" s="155"/>
      <c r="O28" s="156"/>
    </row>
    <row r="29" spans="1:16383" ht="15.75" customHeight="1" thickBot="1" x14ac:dyDescent="0.4">
      <c r="A29" s="32">
        <v>1</v>
      </c>
      <c r="B29" s="32" t="s">
        <v>10</v>
      </c>
      <c r="C29" s="33" t="s">
        <v>151</v>
      </c>
      <c r="D29" s="158" t="s">
        <v>376</v>
      </c>
      <c r="E29" s="158"/>
      <c r="F29" s="158"/>
      <c r="G29" s="34" t="s">
        <v>11</v>
      </c>
      <c r="H29" s="158" t="s">
        <v>34</v>
      </c>
      <c r="I29" s="158"/>
      <c r="J29" s="158"/>
      <c r="K29" s="158"/>
      <c r="L29" s="158"/>
      <c r="M29" s="158"/>
      <c r="N29" s="158"/>
      <c r="O29" s="14">
        <v>11369.43</v>
      </c>
      <c r="P29" s="5" t="s">
        <v>48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.75" customHeight="1" thickBot="1" x14ac:dyDescent="0.4">
      <c r="A30" s="32">
        <v>2</v>
      </c>
      <c r="B30" s="32"/>
      <c r="C30" s="33"/>
      <c r="D30" s="158"/>
      <c r="E30" s="158"/>
      <c r="F30" s="158"/>
      <c r="G30" s="34"/>
      <c r="H30" s="158"/>
      <c r="I30" s="158"/>
      <c r="J30" s="158"/>
      <c r="K30" s="158"/>
      <c r="L30" s="158"/>
      <c r="M30" s="158"/>
      <c r="N30" s="158"/>
      <c r="O30" s="14"/>
    </row>
    <row r="31" spans="1:16383" ht="15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5"/>
      <c r="O31" s="8"/>
    </row>
    <row r="32" spans="1:16383" ht="15.75" customHeight="1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6" t="s">
        <v>6</v>
      </c>
      <c r="O32" s="37">
        <f>+SUM(O29:O31)</f>
        <v>11369.43</v>
      </c>
    </row>
    <row r="33" spans="1:15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38"/>
    </row>
    <row r="34" spans="1:15" ht="15.5" x14ac:dyDescent="0.35">
      <c r="A34" s="5"/>
      <c r="B34" s="5"/>
      <c r="C34" s="99"/>
      <c r="D34" s="99"/>
      <c r="E34" s="5"/>
      <c r="F34" s="99"/>
      <c r="G34" s="99"/>
      <c r="H34" s="99"/>
      <c r="I34" s="5"/>
      <c r="J34" s="5"/>
      <c r="K34" s="5"/>
      <c r="L34" s="159" t="s">
        <v>15</v>
      </c>
      <c r="M34" s="159"/>
      <c r="N34" s="159"/>
      <c r="O34" s="39">
        <f>+O20+O13+O7+O26+O32</f>
        <v>50392.670000000006</v>
      </c>
    </row>
    <row r="37" spans="1:15" x14ac:dyDescent="0.35">
      <c r="O37" s="48"/>
    </row>
    <row r="38" spans="1:15" x14ac:dyDescent="0.35">
      <c r="O38" s="48"/>
    </row>
  </sheetData>
  <mergeCells count="68"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  <mergeCell ref="H8:O9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D10:F10"/>
    <mergeCell ref="H10:N10"/>
    <mergeCell ref="D11:F11"/>
    <mergeCell ref="H11:N11"/>
    <mergeCell ref="C12:D12"/>
    <mergeCell ref="F12:H12"/>
    <mergeCell ref="D16:F16"/>
    <mergeCell ref="H16:N16"/>
    <mergeCell ref="C13:D13"/>
    <mergeCell ref="F13:H13"/>
    <mergeCell ref="A14:A15"/>
    <mergeCell ref="B14:B15"/>
    <mergeCell ref="C14:C15"/>
    <mergeCell ref="D14:F15"/>
    <mergeCell ref="G14:G15"/>
    <mergeCell ref="H14:O15"/>
    <mergeCell ref="C19:D19"/>
    <mergeCell ref="F19:H19"/>
    <mergeCell ref="D17:F17"/>
    <mergeCell ref="H17:N17"/>
    <mergeCell ref="D18:F18"/>
    <mergeCell ref="H18:N18"/>
    <mergeCell ref="C20:D20"/>
    <mergeCell ref="F20:H20"/>
    <mergeCell ref="A21:A22"/>
    <mergeCell ref="B21:B22"/>
    <mergeCell ref="C21:C22"/>
    <mergeCell ref="D21:F22"/>
    <mergeCell ref="G21:G22"/>
    <mergeCell ref="H21:O22"/>
    <mergeCell ref="D23:F23"/>
    <mergeCell ref="H23:N23"/>
    <mergeCell ref="D24:F24"/>
    <mergeCell ref="H24:N24"/>
    <mergeCell ref="A27:A28"/>
    <mergeCell ref="B27:B28"/>
    <mergeCell ref="C27:C28"/>
    <mergeCell ref="D27:F28"/>
    <mergeCell ref="G27:G28"/>
    <mergeCell ref="H27:O28"/>
    <mergeCell ref="D29:F29"/>
    <mergeCell ref="H29:N29"/>
    <mergeCell ref="D30:F30"/>
    <mergeCell ref="H30:N30"/>
    <mergeCell ref="C34:D34"/>
    <mergeCell ref="F34:H34"/>
    <mergeCell ref="L34:N3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7193A-AA82-4BE8-B770-EC412E6850A3}">
  <dimension ref="A1:XFC43"/>
  <sheetViews>
    <sheetView topLeftCell="S1048555" zoomScaleNormal="100" workbookViewId="0">
      <selection activeCell="S1048576" sqref="S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49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4" t="s">
        <v>53</v>
      </c>
      <c r="E4" s="74"/>
      <c r="F4" s="74"/>
      <c r="G4" s="2" t="s">
        <v>52</v>
      </c>
      <c r="H4" s="160" t="s">
        <v>50</v>
      </c>
      <c r="I4" s="160"/>
      <c r="J4" s="160"/>
      <c r="K4" s="160"/>
      <c r="L4" s="160"/>
      <c r="M4" s="160"/>
      <c r="N4" s="160"/>
      <c r="O4" s="3">
        <f>7468.79+6110.82</f>
        <v>13579.61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74" t="s">
        <v>54</v>
      </c>
      <c r="E5" s="74"/>
      <c r="F5" s="74"/>
      <c r="G5" s="2" t="s">
        <v>52</v>
      </c>
      <c r="H5" s="160" t="s">
        <v>50</v>
      </c>
      <c r="I5" s="160"/>
      <c r="J5" s="160"/>
      <c r="K5" s="160"/>
      <c r="L5" s="160"/>
      <c r="M5" s="160"/>
      <c r="N5" s="160"/>
      <c r="O5" s="3">
        <f>4460.21+3649.27</f>
        <v>8109.48</v>
      </c>
      <c r="P5" s="41" t="s">
        <v>48</v>
      </c>
    </row>
    <row r="6" spans="1:16" s="42" customFormat="1" ht="12.75" customHeight="1" thickBot="1" x14ac:dyDescent="0.35">
      <c r="A6" s="1">
        <v>3</v>
      </c>
      <c r="B6" s="1" t="s">
        <v>10</v>
      </c>
      <c r="C6" s="1" t="s">
        <v>17</v>
      </c>
      <c r="D6" s="74" t="s">
        <v>61</v>
      </c>
      <c r="E6" s="74"/>
      <c r="F6" s="74"/>
      <c r="G6" s="2" t="s">
        <v>11</v>
      </c>
      <c r="H6" s="160" t="s">
        <v>60</v>
      </c>
      <c r="I6" s="160"/>
      <c r="J6" s="160"/>
      <c r="K6" s="160"/>
      <c r="L6" s="160"/>
      <c r="M6" s="160"/>
      <c r="N6" s="160"/>
      <c r="O6" s="3">
        <v>200.27</v>
      </c>
      <c r="P6" s="41" t="s">
        <v>48</v>
      </c>
    </row>
    <row r="7" spans="1:16" s="42" customFormat="1" ht="12.75" customHeight="1" thickBot="1" x14ac:dyDescent="0.35">
      <c r="A7" s="1">
        <v>4</v>
      </c>
      <c r="B7" s="1" t="s">
        <v>10</v>
      </c>
      <c r="C7" s="1" t="s">
        <v>17</v>
      </c>
      <c r="D7" s="74" t="s">
        <v>61</v>
      </c>
      <c r="E7" s="74"/>
      <c r="F7" s="74"/>
      <c r="G7" s="2" t="s">
        <v>11</v>
      </c>
      <c r="H7" s="160" t="s">
        <v>60</v>
      </c>
      <c r="I7" s="160"/>
      <c r="J7" s="160"/>
      <c r="K7" s="160"/>
      <c r="L7" s="160"/>
      <c r="M7" s="160"/>
      <c r="N7" s="160"/>
      <c r="O7" s="3">
        <v>2533.8000000000002</v>
      </c>
      <c r="P7" s="41" t="s">
        <v>48</v>
      </c>
    </row>
    <row r="8" spans="1:16" ht="12.75" customHeight="1" thickBot="1" x14ac:dyDescent="0.4">
      <c r="A8" s="4"/>
      <c r="B8" s="5"/>
      <c r="C8" s="76"/>
      <c r="D8" s="76"/>
      <c r="E8" s="5"/>
      <c r="F8" s="76"/>
      <c r="G8" s="76"/>
      <c r="H8" s="76"/>
      <c r="I8" s="5"/>
      <c r="J8" s="6"/>
      <c r="K8" s="6"/>
      <c r="L8" s="5"/>
      <c r="M8" s="5"/>
      <c r="N8" s="7"/>
      <c r="O8" s="8"/>
      <c r="P8" s="40"/>
    </row>
    <row r="9" spans="1:16" ht="12.75" customHeight="1" thickBot="1" x14ac:dyDescent="0.4">
      <c r="A9" s="5"/>
      <c r="B9" s="5"/>
      <c r="C9" s="77"/>
      <c r="D9" s="77"/>
      <c r="E9" s="5"/>
      <c r="F9" s="77"/>
      <c r="G9" s="77"/>
      <c r="H9" s="77"/>
      <c r="I9" s="5"/>
      <c r="J9" s="5"/>
      <c r="K9" s="5"/>
      <c r="L9" s="5"/>
      <c r="M9" s="5"/>
      <c r="N9" s="9" t="s">
        <v>6</v>
      </c>
      <c r="O9" s="10">
        <f>+SUM(O4:O8)</f>
        <v>24423.16</v>
      </c>
      <c r="P9" s="40"/>
    </row>
    <row r="10" spans="1:16" ht="12.75" customHeight="1" x14ac:dyDescent="0.35">
      <c r="A10" s="78" t="s">
        <v>7</v>
      </c>
      <c r="B10" s="78" t="s">
        <v>1</v>
      </c>
      <c r="C10" s="80" t="s">
        <v>2</v>
      </c>
      <c r="D10" s="82" t="s">
        <v>3</v>
      </c>
      <c r="E10" s="83"/>
      <c r="F10" s="84"/>
      <c r="G10" s="88" t="s">
        <v>4</v>
      </c>
      <c r="H10" s="90" t="s">
        <v>8</v>
      </c>
      <c r="I10" s="91"/>
      <c r="J10" s="91"/>
      <c r="K10" s="91"/>
      <c r="L10" s="91"/>
      <c r="M10" s="91"/>
      <c r="N10" s="91"/>
      <c r="O10" s="92"/>
      <c r="P10" s="40"/>
    </row>
    <row r="11" spans="1:16" ht="12.75" customHeight="1" thickBot="1" x14ac:dyDescent="0.4">
      <c r="A11" s="79"/>
      <c r="B11" s="79"/>
      <c r="C11" s="81"/>
      <c r="D11" s="85"/>
      <c r="E11" s="86"/>
      <c r="F11" s="87"/>
      <c r="G11" s="89"/>
      <c r="H11" s="93"/>
      <c r="I11" s="94"/>
      <c r="J11" s="94"/>
      <c r="K11" s="94"/>
      <c r="L11" s="94"/>
      <c r="M11" s="94"/>
      <c r="N11" s="94"/>
      <c r="O11" s="95"/>
      <c r="P11" s="40"/>
    </row>
    <row r="12" spans="1:16" s="42" customFormat="1" ht="12.75" customHeight="1" thickBot="1" x14ac:dyDescent="0.35">
      <c r="A12" s="11">
        <v>1</v>
      </c>
      <c r="B12" s="13"/>
      <c r="C12" s="12"/>
      <c r="D12" s="96"/>
      <c r="E12" s="96"/>
      <c r="F12" s="96"/>
      <c r="G12" s="13"/>
      <c r="H12" s="97"/>
      <c r="I12" s="97"/>
      <c r="J12" s="97"/>
      <c r="K12" s="97"/>
      <c r="L12" s="97"/>
      <c r="M12" s="97"/>
      <c r="N12" s="97"/>
      <c r="O12" s="14"/>
      <c r="P12" s="6"/>
    </row>
    <row r="13" spans="1:16" s="42" customFormat="1" ht="12.75" customHeight="1" thickBot="1" x14ac:dyDescent="0.35">
      <c r="A13" s="11">
        <v>2</v>
      </c>
      <c r="B13" s="13"/>
      <c r="C13" s="12"/>
      <c r="D13" s="96"/>
      <c r="E13" s="96"/>
      <c r="F13" s="96"/>
      <c r="G13" s="13"/>
      <c r="H13" s="98"/>
      <c r="I13" s="98"/>
      <c r="J13" s="98"/>
      <c r="K13" s="98"/>
      <c r="L13" s="98"/>
      <c r="M13" s="98"/>
      <c r="N13" s="98"/>
      <c r="O13" s="14"/>
      <c r="P13" s="6"/>
    </row>
    <row r="14" spans="1:16" ht="12.75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+SUM(O12:O14)</f>
        <v>0</v>
      </c>
      <c r="P15" s="40"/>
    </row>
    <row r="16" spans="1:16" ht="12.75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20" ht="12.75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20" s="42" customFormat="1" ht="12.75" customHeight="1" thickBot="1" x14ac:dyDescent="0.35">
      <c r="A18" s="19">
        <v>1</v>
      </c>
      <c r="B18" s="19" t="s">
        <v>10</v>
      </c>
      <c r="C18" s="19" t="s">
        <v>17</v>
      </c>
      <c r="D18" s="118" t="s">
        <v>51</v>
      </c>
      <c r="E18" s="118"/>
      <c r="F18" s="118"/>
      <c r="G18" s="19" t="s">
        <v>52</v>
      </c>
      <c r="H18" s="118" t="s">
        <v>50</v>
      </c>
      <c r="I18" s="118"/>
      <c r="J18" s="118"/>
      <c r="K18" s="118"/>
      <c r="L18" s="118"/>
      <c r="M18" s="118"/>
      <c r="N18" s="118"/>
      <c r="O18" s="20">
        <v>20262.82</v>
      </c>
      <c r="P18" s="43"/>
      <c r="Q18" s="44"/>
    </row>
    <row r="19" spans="1:20" s="42" customFormat="1" ht="12.75" customHeight="1" thickBot="1" x14ac:dyDescent="0.35">
      <c r="A19" s="19">
        <v>2</v>
      </c>
      <c r="B19" s="19" t="s">
        <v>10</v>
      </c>
      <c r="C19" s="19" t="s">
        <v>36</v>
      </c>
      <c r="D19" s="118" t="s">
        <v>55</v>
      </c>
      <c r="E19" s="118"/>
      <c r="F19" s="118"/>
      <c r="G19" s="19" t="s">
        <v>11</v>
      </c>
      <c r="H19" s="118" t="s">
        <v>34</v>
      </c>
      <c r="I19" s="118"/>
      <c r="J19" s="118"/>
      <c r="K19" s="118"/>
      <c r="L19" s="118"/>
      <c r="M19" s="118"/>
      <c r="N19" s="118"/>
      <c r="O19" s="20">
        <v>25559.7</v>
      </c>
      <c r="P19" s="43" t="s">
        <v>48</v>
      </c>
      <c r="Q19" s="44"/>
    </row>
    <row r="20" spans="1:20" s="42" customFormat="1" ht="12.75" customHeight="1" thickBot="1" x14ac:dyDescent="0.35">
      <c r="A20" s="19">
        <v>3</v>
      </c>
      <c r="B20" s="19" t="s">
        <v>10</v>
      </c>
      <c r="C20" s="19" t="s">
        <v>17</v>
      </c>
      <c r="D20" s="118" t="s">
        <v>63</v>
      </c>
      <c r="E20" s="118"/>
      <c r="F20" s="118"/>
      <c r="G20" s="19" t="s">
        <v>11</v>
      </c>
      <c r="H20" s="118" t="s">
        <v>62</v>
      </c>
      <c r="I20" s="118"/>
      <c r="J20" s="118"/>
      <c r="K20" s="118"/>
      <c r="L20" s="118"/>
      <c r="M20" s="118"/>
      <c r="N20" s="118"/>
      <c r="O20" s="20">
        <v>2867</v>
      </c>
      <c r="P20" s="43" t="s">
        <v>48</v>
      </c>
      <c r="Q20" s="44"/>
    </row>
    <row r="21" spans="1:20" s="42" customFormat="1" ht="12.75" customHeight="1" thickBot="1" x14ac:dyDescent="0.35">
      <c r="A21" s="19">
        <v>4</v>
      </c>
      <c r="B21" s="19" t="s">
        <v>10</v>
      </c>
      <c r="C21" s="19" t="s">
        <v>23</v>
      </c>
      <c r="D21" s="118" t="s">
        <v>65</v>
      </c>
      <c r="E21" s="118"/>
      <c r="F21" s="118"/>
      <c r="G21" s="19" t="s">
        <v>11</v>
      </c>
      <c r="H21" s="118" t="s">
        <v>64</v>
      </c>
      <c r="I21" s="118"/>
      <c r="J21" s="118"/>
      <c r="K21" s="118"/>
      <c r="L21" s="118"/>
      <c r="M21" s="118"/>
      <c r="N21" s="118"/>
      <c r="O21" s="20">
        <v>3001.37</v>
      </c>
      <c r="P21" s="43" t="s">
        <v>48</v>
      </c>
      <c r="Q21" s="44"/>
    </row>
    <row r="22" spans="1:20" ht="12.75" customHeight="1" thickBot="1" x14ac:dyDescent="0.4">
      <c r="A22" s="5"/>
      <c r="B22" s="5"/>
      <c r="C22" s="76"/>
      <c r="D22" s="76"/>
      <c r="E22" s="5"/>
      <c r="F22" s="76"/>
      <c r="G22" s="76"/>
      <c r="H22" s="99"/>
      <c r="I22" s="5"/>
      <c r="J22" s="6"/>
      <c r="K22" s="6"/>
      <c r="L22" s="5"/>
      <c r="M22" s="5"/>
      <c r="N22" s="21"/>
      <c r="O22" s="8"/>
      <c r="P22" s="40"/>
    </row>
    <row r="23" spans="1:20" ht="12.75" customHeight="1" thickBot="1" x14ac:dyDescent="0.4">
      <c r="A23" s="5"/>
      <c r="B23" s="5"/>
      <c r="C23" s="99"/>
      <c r="D23" s="99"/>
      <c r="E23" s="5"/>
      <c r="F23" s="99"/>
      <c r="G23" s="99"/>
      <c r="H23" s="99"/>
      <c r="I23" s="5"/>
      <c r="J23" s="5"/>
      <c r="K23" s="5"/>
      <c r="L23" s="5"/>
      <c r="M23" s="5"/>
      <c r="N23" s="22" t="s">
        <v>6</v>
      </c>
      <c r="O23" s="23">
        <f>+SUM(O18:O22)</f>
        <v>51690.890000000007</v>
      </c>
    </row>
    <row r="24" spans="1:20" ht="12.75" customHeight="1" thickBot="1" x14ac:dyDescent="0.4">
      <c r="A24" s="5"/>
      <c r="B24" s="5"/>
      <c r="C24" s="5"/>
      <c r="D24" s="5"/>
      <c r="E24" s="5"/>
      <c r="F24" s="5"/>
      <c r="G24" s="5"/>
      <c r="H24" s="5"/>
      <c r="I24" s="5" t="s">
        <v>12</v>
      </c>
      <c r="J24" s="5"/>
      <c r="K24" s="5"/>
      <c r="L24" s="5"/>
      <c r="M24" s="5"/>
      <c r="N24" s="24"/>
      <c r="O24" s="25"/>
      <c r="T24" s="45"/>
    </row>
    <row r="25" spans="1:20" ht="12.75" customHeight="1" x14ac:dyDescent="0.35">
      <c r="A25" s="119" t="s">
        <v>7</v>
      </c>
      <c r="B25" s="119" t="s">
        <v>1</v>
      </c>
      <c r="C25" s="121" t="s">
        <v>2</v>
      </c>
      <c r="D25" s="123" t="s">
        <v>3</v>
      </c>
      <c r="E25" s="124"/>
      <c r="F25" s="125"/>
      <c r="G25" s="129" t="s">
        <v>4</v>
      </c>
      <c r="H25" s="131" t="s">
        <v>13</v>
      </c>
      <c r="I25" s="132"/>
      <c r="J25" s="132"/>
      <c r="K25" s="132"/>
      <c r="L25" s="132"/>
      <c r="M25" s="132"/>
      <c r="N25" s="132"/>
      <c r="O25" s="133"/>
      <c r="P25" s="40"/>
    </row>
    <row r="26" spans="1:20" ht="12.75" customHeight="1" thickBot="1" x14ac:dyDescent="0.4">
      <c r="A26" s="120"/>
      <c r="B26" s="120"/>
      <c r="C26" s="122"/>
      <c r="D26" s="126"/>
      <c r="E26" s="127"/>
      <c r="F26" s="128"/>
      <c r="G26" s="130"/>
      <c r="H26" s="134"/>
      <c r="I26" s="135"/>
      <c r="J26" s="135"/>
      <c r="K26" s="135"/>
      <c r="L26" s="135"/>
      <c r="M26" s="135"/>
      <c r="N26" s="135"/>
      <c r="O26" s="136"/>
      <c r="P26" s="40"/>
    </row>
    <row r="27" spans="1:20" ht="12.75" customHeight="1" thickBot="1" x14ac:dyDescent="0.4">
      <c r="A27" s="26">
        <v>1</v>
      </c>
      <c r="B27" s="26" t="s">
        <v>10</v>
      </c>
      <c r="C27" s="27" t="s">
        <v>59</v>
      </c>
      <c r="D27" s="137" t="s">
        <v>57</v>
      </c>
      <c r="E27" s="137"/>
      <c r="F27" s="137"/>
      <c r="G27" s="28" t="s">
        <v>11</v>
      </c>
      <c r="H27" s="138" t="s">
        <v>56</v>
      </c>
      <c r="I27" s="138"/>
      <c r="J27" s="138"/>
      <c r="K27" s="138"/>
      <c r="L27" s="138"/>
      <c r="M27" s="138"/>
      <c r="N27" s="138"/>
      <c r="O27" s="3">
        <v>3905.33</v>
      </c>
      <c r="P27" s="46" t="s">
        <v>48</v>
      </c>
      <c r="Q27" s="47"/>
    </row>
    <row r="28" spans="1:20" ht="12.75" customHeight="1" thickBot="1" x14ac:dyDescent="0.4">
      <c r="A28" s="26">
        <v>2</v>
      </c>
      <c r="B28" s="26" t="s">
        <v>10</v>
      </c>
      <c r="C28" s="27" t="s">
        <v>59</v>
      </c>
      <c r="D28" s="137" t="s">
        <v>58</v>
      </c>
      <c r="E28" s="137"/>
      <c r="F28" s="137"/>
      <c r="G28" s="28" t="s">
        <v>11</v>
      </c>
      <c r="H28" s="138" t="s">
        <v>56</v>
      </c>
      <c r="I28" s="138"/>
      <c r="J28" s="138"/>
      <c r="K28" s="138"/>
      <c r="L28" s="138"/>
      <c r="M28" s="138"/>
      <c r="N28" s="138"/>
      <c r="O28" s="3">
        <v>580</v>
      </c>
      <c r="P28" s="46" t="s">
        <v>48</v>
      </c>
      <c r="Q28" s="47"/>
    </row>
    <row r="29" spans="1:20" ht="12.75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29"/>
      <c r="O29" s="8"/>
    </row>
    <row r="30" spans="1:20" ht="12.75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0" t="s">
        <v>6</v>
      </c>
      <c r="O30" s="31">
        <f>+SUM(O27:O29)</f>
        <v>4485.33</v>
      </c>
    </row>
    <row r="31" spans="1:20" ht="12.75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</row>
    <row r="32" spans="1:20" x14ac:dyDescent="0.35">
      <c r="A32" s="139" t="s">
        <v>7</v>
      </c>
      <c r="B32" s="139" t="s">
        <v>1</v>
      </c>
      <c r="C32" s="141" t="s">
        <v>2</v>
      </c>
      <c r="D32" s="143" t="s">
        <v>3</v>
      </c>
      <c r="E32" s="144"/>
      <c r="F32" s="145"/>
      <c r="G32" s="149" t="s">
        <v>4</v>
      </c>
      <c r="H32" s="151" t="s">
        <v>14</v>
      </c>
      <c r="I32" s="152"/>
      <c r="J32" s="152"/>
      <c r="K32" s="152"/>
      <c r="L32" s="152"/>
      <c r="M32" s="152"/>
      <c r="N32" s="152"/>
      <c r="O32" s="153"/>
    </row>
    <row r="33" spans="1:16383" ht="15" thickBot="1" x14ac:dyDescent="0.4">
      <c r="A33" s="140"/>
      <c r="B33" s="140"/>
      <c r="C33" s="142"/>
      <c r="D33" s="146"/>
      <c r="E33" s="147"/>
      <c r="F33" s="148"/>
      <c r="G33" s="150"/>
      <c r="H33" s="154"/>
      <c r="I33" s="155"/>
      <c r="J33" s="155"/>
      <c r="K33" s="155"/>
      <c r="L33" s="155"/>
      <c r="M33" s="155"/>
      <c r="N33" s="155"/>
      <c r="O33" s="156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</row>
    <row r="34" spans="1:16383" ht="15" thickBot="1" x14ac:dyDescent="0.4">
      <c r="A34" s="32">
        <v>1</v>
      </c>
      <c r="B34" s="32"/>
      <c r="C34" s="33"/>
      <c r="D34" s="157"/>
      <c r="E34" s="157"/>
      <c r="F34" s="157"/>
      <c r="G34" s="34"/>
      <c r="H34" s="158"/>
      <c r="I34" s="158"/>
      <c r="J34" s="158"/>
      <c r="K34" s="158"/>
      <c r="L34" s="158"/>
      <c r="M34" s="158"/>
      <c r="N34" s="158"/>
      <c r="O34" s="14"/>
    </row>
    <row r="35" spans="1:16383" ht="15" thickBot="1" x14ac:dyDescent="0.4">
      <c r="A35" s="32">
        <v>2</v>
      </c>
      <c r="B35" s="32"/>
      <c r="C35" s="33"/>
      <c r="D35" s="157"/>
      <c r="E35" s="157"/>
      <c r="F35" s="157"/>
      <c r="G35" s="34"/>
      <c r="H35" s="158"/>
      <c r="I35" s="158"/>
      <c r="J35" s="158"/>
      <c r="K35" s="158"/>
      <c r="L35" s="158"/>
      <c r="M35" s="158"/>
      <c r="N35" s="158"/>
      <c r="O35" s="3"/>
    </row>
    <row r="36" spans="1:16383" ht="15" thickBot="1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35"/>
      <c r="O36" s="8"/>
    </row>
    <row r="37" spans="1:16383" ht="15" thickBot="1" x14ac:dyDescent="0.4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36" t="s">
        <v>6</v>
      </c>
      <c r="O37" s="37">
        <f>+SUM(O34:O36)</f>
        <v>0</v>
      </c>
    </row>
    <row r="38" spans="1:16383" x14ac:dyDescent="0.3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38"/>
    </row>
    <row r="39" spans="1:16383" ht="15.5" x14ac:dyDescent="0.35">
      <c r="A39" s="5"/>
      <c r="B39" s="5"/>
      <c r="C39" s="99"/>
      <c r="D39" s="99"/>
      <c r="E39" s="5"/>
      <c r="F39" s="99"/>
      <c r="G39" s="99"/>
      <c r="H39" s="99"/>
      <c r="I39" s="5"/>
      <c r="J39" s="5"/>
      <c r="K39" s="5"/>
      <c r="L39" s="159" t="s">
        <v>15</v>
      </c>
      <c r="M39" s="159"/>
      <c r="N39" s="159"/>
      <c r="O39" s="39">
        <f>+O23+O15+O9+O30+O37</f>
        <v>80599.38</v>
      </c>
    </row>
    <row r="42" spans="1:16383" x14ac:dyDescent="0.35">
      <c r="O42" s="48"/>
    </row>
    <row r="43" spans="1:16383" x14ac:dyDescent="0.35">
      <c r="O43" s="48"/>
    </row>
  </sheetData>
  <mergeCells count="74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8:D8"/>
    <mergeCell ref="F8:H8"/>
    <mergeCell ref="D6:F6"/>
    <mergeCell ref="H6:N6"/>
    <mergeCell ref="D7:F7"/>
    <mergeCell ref="H7:N7"/>
    <mergeCell ref="C9:D9"/>
    <mergeCell ref="F9:H9"/>
    <mergeCell ref="A10:A11"/>
    <mergeCell ref="B10:B11"/>
    <mergeCell ref="C10:C11"/>
    <mergeCell ref="D10:F11"/>
    <mergeCell ref="G10:G11"/>
    <mergeCell ref="H10:O11"/>
    <mergeCell ref="D12:F12"/>
    <mergeCell ref="H12:N12"/>
    <mergeCell ref="D13:F13"/>
    <mergeCell ref="H13:N13"/>
    <mergeCell ref="C14:D14"/>
    <mergeCell ref="F14:H14"/>
    <mergeCell ref="C15:D15"/>
    <mergeCell ref="F15:H15"/>
    <mergeCell ref="A16:A17"/>
    <mergeCell ref="B16:B17"/>
    <mergeCell ref="C16:C17"/>
    <mergeCell ref="D16:F17"/>
    <mergeCell ref="G16:G17"/>
    <mergeCell ref="H16:O17"/>
    <mergeCell ref="D18:F18"/>
    <mergeCell ref="H18:N18"/>
    <mergeCell ref="D19:F19"/>
    <mergeCell ref="H19:N19"/>
    <mergeCell ref="C22:D22"/>
    <mergeCell ref="F22:H22"/>
    <mergeCell ref="D20:F20"/>
    <mergeCell ref="H20:N20"/>
    <mergeCell ref="D21:F21"/>
    <mergeCell ref="H21:N21"/>
    <mergeCell ref="C23:D23"/>
    <mergeCell ref="F23:H23"/>
    <mergeCell ref="A25:A26"/>
    <mergeCell ref="B25:B26"/>
    <mergeCell ref="C25:C26"/>
    <mergeCell ref="D25:F26"/>
    <mergeCell ref="G25:G26"/>
    <mergeCell ref="H25:O26"/>
    <mergeCell ref="D27:F27"/>
    <mergeCell ref="H27:N27"/>
    <mergeCell ref="D28:F28"/>
    <mergeCell ref="H28:N28"/>
    <mergeCell ref="A32:A33"/>
    <mergeCell ref="B32:B33"/>
    <mergeCell ref="C32:C33"/>
    <mergeCell ref="D32:F33"/>
    <mergeCell ref="G32:G33"/>
    <mergeCell ref="H32:O33"/>
    <mergeCell ref="D34:F34"/>
    <mergeCell ref="H34:N34"/>
    <mergeCell ref="D35:F35"/>
    <mergeCell ref="H35:N35"/>
    <mergeCell ref="C39:D39"/>
    <mergeCell ref="F39:H39"/>
    <mergeCell ref="L39:N3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75205-A6A3-4A3D-8A3E-773B80EB9167}">
  <dimension ref="A1:XFC39"/>
  <sheetViews>
    <sheetView workbookViewId="0">
      <selection activeCell="A8" sqref="A8:A9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394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hidden="1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hidden="1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hidden="1" customHeight="1" thickBot="1" x14ac:dyDescent="0.35">
      <c r="A4" s="1">
        <v>1</v>
      </c>
      <c r="B4" s="1"/>
      <c r="C4" s="1"/>
      <c r="D4" s="75"/>
      <c r="E4" s="75"/>
      <c r="F4" s="75"/>
      <c r="G4" s="2"/>
      <c r="H4" s="160"/>
      <c r="I4" s="160"/>
      <c r="J4" s="160"/>
      <c r="K4" s="160"/>
      <c r="L4" s="160"/>
      <c r="M4" s="160"/>
      <c r="N4" s="160"/>
      <c r="O4" s="20"/>
      <c r="P4" s="41"/>
    </row>
    <row r="5" spans="1:16" s="42" customFormat="1" ht="12.75" hidden="1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6" ht="12.75" hidden="1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6" ht="12.75" hidden="1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379</v>
      </c>
      <c r="E10" s="96"/>
      <c r="F10" s="96"/>
      <c r="G10" s="13" t="s">
        <v>11</v>
      </c>
      <c r="H10" s="97" t="s">
        <v>19</v>
      </c>
      <c r="I10" s="97"/>
      <c r="J10" s="97"/>
      <c r="K10" s="97"/>
      <c r="L10" s="97"/>
      <c r="M10" s="97"/>
      <c r="N10" s="97"/>
      <c r="O10" s="14">
        <v>19199.16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17</v>
      </c>
      <c r="D11" s="96" t="s">
        <v>380</v>
      </c>
      <c r="E11" s="96"/>
      <c r="F11" s="96"/>
      <c r="G11" s="13" t="s">
        <v>11</v>
      </c>
      <c r="H11" s="97" t="s">
        <v>62</v>
      </c>
      <c r="I11" s="97"/>
      <c r="J11" s="97"/>
      <c r="K11" s="97"/>
      <c r="L11" s="97"/>
      <c r="M11" s="97"/>
      <c r="N11" s="97"/>
      <c r="O11" s="14">
        <v>2413.15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17</v>
      </c>
      <c r="D12" s="96" t="s">
        <v>384</v>
      </c>
      <c r="E12" s="96"/>
      <c r="F12" s="96"/>
      <c r="G12" s="13" t="s">
        <v>11</v>
      </c>
      <c r="H12" s="97" t="s">
        <v>383</v>
      </c>
      <c r="I12" s="97"/>
      <c r="J12" s="97"/>
      <c r="K12" s="97"/>
      <c r="L12" s="97"/>
      <c r="M12" s="97"/>
      <c r="N12" s="97"/>
      <c r="O12" s="14">
        <f>1597+97+97+250</f>
        <v>2041</v>
      </c>
      <c r="P12" s="6" t="s">
        <v>48</v>
      </c>
    </row>
    <row r="13" spans="1:16" ht="12.75" customHeight="1" thickBot="1" x14ac:dyDescent="0.4">
      <c r="A13" s="5"/>
      <c r="B13" s="5"/>
      <c r="C13" s="99"/>
      <c r="D13" s="99"/>
      <c r="E13" s="5"/>
      <c r="F13" s="99"/>
      <c r="G13" s="99"/>
      <c r="H13" s="99"/>
      <c r="I13" s="5"/>
      <c r="J13" s="6"/>
      <c r="K13" s="6"/>
      <c r="L13" s="15"/>
      <c r="M13" s="5"/>
      <c r="N13" s="16"/>
      <c r="O13" s="8"/>
      <c r="P13" s="40"/>
    </row>
    <row r="14" spans="1:16" ht="12.75" customHeight="1" thickBot="1" x14ac:dyDescent="0.4">
      <c r="A14" s="5"/>
      <c r="B14" s="5"/>
      <c r="C14" s="77"/>
      <c r="D14" s="77"/>
      <c r="E14" s="5"/>
      <c r="F14" s="77"/>
      <c r="G14" s="77"/>
      <c r="H14" s="77"/>
      <c r="I14" s="5"/>
      <c r="J14" s="5"/>
      <c r="K14" s="5"/>
      <c r="L14" s="5"/>
      <c r="M14" s="5"/>
      <c r="N14" s="17" t="s">
        <v>6</v>
      </c>
      <c r="O14" s="18">
        <f>+SUM(O10:O13)</f>
        <v>23653.31</v>
      </c>
      <c r="P14" s="40"/>
    </row>
    <row r="15" spans="1:16" ht="12.75" customHeight="1" x14ac:dyDescent="0.35">
      <c r="A15" s="100" t="s">
        <v>7</v>
      </c>
      <c r="B15" s="100" t="s">
        <v>1</v>
      </c>
      <c r="C15" s="102" t="s">
        <v>2</v>
      </c>
      <c r="D15" s="104" t="s">
        <v>3</v>
      </c>
      <c r="E15" s="105"/>
      <c r="F15" s="106"/>
      <c r="G15" s="110" t="s">
        <v>4</v>
      </c>
      <c r="H15" s="112" t="s">
        <v>9</v>
      </c>
      <c r="I15" s="113"/>
      <c r="J15" s="113"/>
      <c r="K15" s="113"/>
      <c r="L15" s="113"/>
      <c r="M15" s="113"/>
      <c r="N15" s="113"/>
      <c r="O15" s="114"/>
      <c r="P15" s="40"/>
    </row>
    <row r="16" spans="1:16" ht="12.75" customHeight="1" thickBot="1" x14ac:dyDescent="0.4">
      <c r="A16" s="101"/>
      <c r="B16" s="101"/>
      <c r="C16" s="103"/>
      <c r="D16" s="107"/>
      <c r="E16" s="108"/>
      <c r="F16" s="109"/>
      <c r="G16" s="111"/>
      <c r="H16" s="115"/>
      <c r="I16" s="116"/>
      <c r="J16" s="116"/>
      <c r="K16" s="116"/>
      <c r="L16" s="116"/>
      <c r="M16" s="116"/>
      <c r="N16" s="116"/>
      <c r="O16" s="117"/>
      <c r="P16" s="40"/>
    </row>
    <row r="17" spans="1:16383" s="42" customFormat="1" ht="12.75" customHeight="1" thickBot="1" x14ac:dyDescent="0.35">
      <c r="A17" s="19">
        <v>1</v>
      </c>
      <c r="B17" s="19" t="s">
        <v>10</v>
      </c>
      <c r="C17" s="19" t="s">
        <v>17</v>
      </c>
      <c r="D17" s="118" t="s">
        <v>381</v>
      </c>
      <c r="E17" s="118"/>
      <c r="F17" s="118"/>
      <c r="G17" s="19" t="s">
        <v>11</v>
      </c>
      <c r="H17" s="118" t="s">
        <v>126</v>
      </c>
      <c r="I17" s="118"/>
      <c r="J17" s="118"/>
      <c r="K17" s="118"/>
      <c r="L17" s="118"/>
      <c r="M17" s="118"/>
      <c r="N17" s="118"/>
      <c r="O17" s="20">
        <v>78659.600000000006</v>
      </c>
      <c r="P17" s="43" t="s">
        <v>48</v>
      </c>
      <c r="Q17" s="44"/>
    </row>
    <row r="18" spans="1:16383" s="42" customFormat="1" ht="12.75" customHeight="1" thickBot="1" x14ac:dyDescent="0.35">
      <c r="A18" s="19">
        <v>2</v>
      </c>
      <c r="B18" s="19" t="s">
        <v>10</v>
      </c>
      <c r="C18" s="19" t="s">
        <v>17</v>
      </c>
      <c r="D18" s="118" t="s">
        <v>382</v>
      </c>
      <c r="E18" s="118"/>
      <c r="F18" s="118"/>
      <c r="G18" s="19" t="s">
        <v>11</v>
      </c>
      <c r="H18" s="118" t="s">
        <v>34</v>
      </c>
      <c r="I18" s="118"/>
      <c r="J18" s="118"/>
      <c r="K18" s="118"/>
      <c r="L18" s="118"/>
      <c r="M18" s="118"/>
      <c r="N18" s="118"/>
      <c r="O18" s="20">
        <v>35783.58</v>
      </c>
      <c r="P18" s="43" t="s">
        <v>48</v>
      </c>
      <c r="Q18" s="44"/>
    </row>
    <row r="19" spans="1:16383" s="42" customFormat="1" ht="12.75" customHeight="1" thickBot="1" x14ac:dyDescent="0.35">
      <c r="A19" s="5"/>
      <c r="B19" s="5"/>
      <c r="C19" s="76"/>
      <c r="D19" s="76"/>
      <c r="E19" s="5"/>
      <c r="F19" s="76"/>
      <c r="G19" s="76"/>
      <c r="H19" s="76"/>
      <c r="I19" s="5"/>
      <c r="J19" s="6"/>
      <c r="K19" s="6"/>
      <c r="L19" s="5"/>
      <c r="M19" s="5"/>
      <c r="N19" s="21"/>
      <c r="O19" s="8"/>
      <c r="P19" s="49"/>
      <c r="Q19" s="44"/>
    </row>
    <row r="20" spans="1:16383" ht="12.75" customHeight="1" thickBot="1" x14ac:dyDescent="0.4">
      <c r="A20" s="5"/>
      <c r="B20" s="5"/>
      <c r="C20" s="77"/>
      <c r="D20" s="77"/>
      <c r="E20" s="5"/>
      <c r="F20" s="77"/>
      <c r="G20" s="77"/>
      <c r="H20" s="77"/>
      <c r="I20" s="5"/>
      <c r="J20" s="5"/>
      <c r="K20" s="5"/>
      <c r="L20" s="5"/>
      <c r="M20" s="5"/>
      <c r="N20" s="22" t="s">
        <v>6</v>
      </c>
      <c r="O20" s="23">
        <f>+SUM(O17:O19)</f>
        <v>114443.18000000001</v>
      </c>
      <c r="P20" s="40"/>
    </row>
    <row r="21" spans="1:16383" ht="12.75" hidden="1" customHeight="1" x14ac:dyDescent="0.35">
      <c r="A21" s="119" t="s">
        <v>7</v>
      </c>
      <c r="B21" s="119" t="s">
        <v>84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</row>
    <row r="22" spans="1:16383" ht="12.75" hidden="1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hidden="1" customHeight="1" thickBot="1" x14ac:dyDescent="0.4">
      <c r="A23" s="26">
        <v>1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0"/>
    </row>
    <row r="24" spans="1:16383" ht="12.75" hidden="1" customHeight="1" thickBot="1" x14ac:dyDescent="0.4">
      <c r="A24" s="26">
        <v>2</v>
      </c>
      <c r="B24" s="26"/>
      <c r="C24" s="27"/>
      <c r="D24" s="163"/>
      <c r="E24" s="163"/>
      <c r="F24" s="163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  <c r="P25" s="46"/>
      <c r="Q25" s="47"/>
    </row>
    <row r="26" spans="1:16383" ht="12.75" hidden="1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0</v>
      </c>
    </row>
    <row r="27" spans="1:16383" ht="12.75" customHeight="1" x14ac:dyDescent="0.35">
      <c r="A27" s="139" t="s">
        <v>7</v>
      </c>
      <c r="B27" s="139" t="s">
        <v>1</v>
      </c>
      <c r="C27" s="141" t="s">
        <v>2</v>
      </c>
      <c r="D27" s="143" t="s">
        <v>3</v>
      </c>
      <c r="E27" s="144"/>
      <c r="F27" s="145"/>
      <c r="G27" s="149" t="s">
        <v>4</v>
      </c>
      <c r="H27" s="151" t="s">
        <v>14</v>
      </c>
      <c r="I27" s="152"/>
      <c r="J27" s="152"/>
      <c r="K27" s="152"/>
      <c r="L27" s="152"/>
      <c r="M27" s="152"/>
      <c r="N27" s="152"/>
      <c r="O27" s="153"/>
    </row>
    <row r="28" spans="1:16383" ht="15.75" customHeight="1" thickBot="1" x14ac:dyDescent="0.4">
      <c r="A28" s="140"/>
      <c r="B28" s="140"/>
      <c r="C28" s="142"/>
      <c r="D28" s="146"/>
      <c r="E28" s="147"/>
      <c r="F28" s="148"/>
      <c r="G28" s="150"/>
      <c r="H28" s="154"/>
      <c r="I28" s="155"/>
      <c r="J28" s="155"/>
      <c r="K28" s="155"/>
      <c r="L28" s="155"/>
      <c r="M28" s="155"/>
      <c r="N28" s="155"/>
      <c r="O28" s="156"/>
    </row>
    <row r="29" spans="1:16383" ht="15.75" customHeight="1" thickBot="1" x14ac:dyDescent="0.4">
      <c r="A29" s="32">
        <v>1</v>
      </c>
      <c r="B29" s="32" t="s">
        <v>10</v>
      </c>
      <c r="C29" s="33" t="s">
        <v>386</v>
      </c>
      <c r="D29" s="158" t="s">
        <v>385</v>
      </c>
      <c r="E29" s="158"/>
      <c r="F29" s="158"/>
      <c r="G29" s="34" t="s">
        <v>11</v>
      </c>
      <c r="H29" s="158" t="s">
        <v>29</v>
      </c>
      <c r="I29" s="158"/>
      <c r="J29" s="158"/>
      <c r="K29" s="158"/>
      <c r="L29" s="158"/>
      <c r="M29" s="158"/>
      <c r="N29" s="158"/>
      <c r="O29" s="14">
        <v>4000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.75" customHeight="1" thickBot="1" x14ac:dyDescent="0.4">
      <c r="A30" s="32">
        <v>2</v>
      </c>
      <c r="B30" s="32"/>
      <c r="C30" s="33"/>
      <c r="D30" s="158"/>
      <c r="E30" s="158"/>
      <c r="F30" s="158"/>
      <c r="G30" s="34"/>
      <c r="H30" s="158" t="s">
        <v>387</v>
      </c>
      <c r="I30" s="158"/>
      <c r="J30" s="158"/>
      <c r="K30" s="158"/>
      <c r="L30" s="158"/>
      <c r="M30" s="158"/>
      <c r="N30" s="158"/>
      <c r="O30" s="14">
        <v>8000</v>
      </c>
      <c r="P30" t="s">
        <v>48</v>
      </c>
    </row>
    <row r="31" spans="1:16383" ht="15.75" customHeight="1" thickBot="1" x14ac:dyDescent="0.4">
      <c r="A31" s="32">
        <v>3</v>
      </c>
      <c r="B31" s="32"/>
      <c r="C31" s="33"/>
      <c r="D31" s="158"/>
      <c r="E31" s="158"/>
      <c r="F31" s="158"/>
      <c r="G31" s="34"/>
      <c r="H31" s="158" t="s">
        <v>388</v>
      </c>
      <c r="I31" s="158"/>
      <c r="J31" s="158"/>
      <c r="K31" s="158"/>
      <c r="L31" s="158"/>
      <c r="M31" s="158"/>
      <c r="N31" s="158"/>
      <c r="O31" s="14">
        <v>25000</v>
      </c>
    </row>
    <row r="32" spans="1:16383" ht="15" customHeight="1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5"/>
      <c r="O32" s="8"/>
    </row>
    <row r="33" spans="1:15" ht="15.75" customHeight="1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6" t="s">
        <v>6</v>
      </c>
      <c r="O33" s="37">
        <f>+SUM(O29:O32)</f>
        <v>37000</v>
      </c>
    </row>
    <row r="34" spans="1:15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38"/>
    </row>
    <row r="35" spans="1:15" ht="15.5" x14ac:dyDescent="0.35">
      <c r="A35" s="5"/>
      <c r="B35" s="5"/>
      <c r="C35" s="99"/>
      <c r="D35" s="99"/>
      <c r="E35" s="5"/>
      <c r="F35" s="99"/>
      <c r="G35" s="99"/>
      <c r="H35" s="99"/>
      <c r="I35" s="5"/>
      <c r="J35" s="5"/>
      <c r="K35" s="5"/>
      <c r="L35" s="159" t="s">
        <v>15</v>
      </c>
      <c r="M35" s="159"/>
      <c r="N35" s="159"/>
      <c r="O35" s="39">
        <f>+O20+O14+O7+O26+O33</f>
        <v>175096.49000000002</v>
      </c>
    </row>
    <row r="38" spans="1:15" x14ac:dyDescent="0.35">
      <c r="O38" s="48"/>
    </row>
    <row r="39" spans="1:15" x14ac:dyDescent="0.35">
      <c r="O39" s="48"/>
    </row>
  </sheetData>
  <mergeCells count="70">
    <mergeCell ref="D29:F29"/>
    <mergeCell ref="H29:N29"/>
    <mergeCell ref="D30:F30"/>
    <mergeCell ref="H30:N30"/>
    <mergeCell ref="C35:D35"/>
    <mergeCell ref="F35:H35"/>
    <mergeCell ref="L35:N35"/>
    <mergeCell ref="D31:F31"/>
    <mergeCell ref="H31:N31"/>
    <mergeCell ref="D23:F23"/>
    <mergeCell ref="H23:N23"/>
    <mergeCell ref="D24:F24"/>
    <mergeCell ref="H24:N24"/>
    <mergeCell ref="A27:A28"/>
    <mergeCell ref="B27:B28"/>
    <mergeCell ref="C27:C28"/>
    <mergeCell ref="D27:F28"/>
    <mergeCell ref="G27:G28"/>
    <mergeCell ref="H27:O28"/>
    <mergeCell ref="C19:D19"/>
    <mergeCell ref="F19:H19"/>
    <mergeCell ref="C20:D20"/>
    <mergeCell ref="F20:H20"/>
    <mergeCell ref="A21:A22"/>
    <mergeCell ref="B21:B22"/>
    <mergeCell ref="C21:C22"/>
    <mergeCell ref="D21:F22"/>
    <mergeCell ref="G21:G22"/>
    <mergeCell ref="H21:O22"/>
    <mergeCell ref="D17:F17"/>
    <mergeCell ref="H17:N17"/>
    <mergeCell ref="D18:F18"/>
    <mergeCell ref="H18:N18"/>
    <mergeCell ref="C14:D14"/>
    <mergeCell ref="F14:H14"/>
    <mergeCell ref="H15:O16"/>
    <mergeCell ref="A15:A16"/>
    <mergeCell ref="B15:B16"/>
    <mergeCell ref="C15:C16"/>
    <mergeCell ref="D15:F16"/>
    <mergeCell ref="G15:G16"/>
    <mergeCell ref="D10:F10"/>
    <mergeCell ref="H10:N10"/>
    <mergeCell ref="D11:F11"/>
    <mergeCell ref="H11:N11"/>
    <mergeCell ref="C13:D13"/>
    <mergeCell ref="F13:H13"/>
    <mergeCell ref="D12:F12"/>
    <mergeCell ref="H12:N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1608-4854-4745-A40F-2E6FAD63AF88}">
  <dimension ref="A1:XFC37"/>
  <sheetViews>
    <sheetView workbookViewId="0">
      <selection activeCell="A2" sqref="A2:A3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395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27</v>
      </c>
      <c r="D4" s="75" t="s">
        <v>391</v>
      </c>
      <c r="E4" s="75"/>
      <c r="F4" s="75"/>
      <c r="G4" s="2" t="s">
        <v>11</v>
      </c>
      <c r="H4" s="160" t="s">
        <v>390</v>
      </c>
      <c r="I4" s="160"/>
      <c r="J4" s="160"/>
      <c r="K4" s="160"/>
      <c r="L4" s="160"/>
      <c r="M4" s="160"/>
      <c r="N4" s="160"/>
      <c r="O4" s="20">
        <v>1392</v>
      </c>
      <c r="P4" s="41"/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1392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104</v>
      </c>
      <c r="D10" s="96" t="s">
        <v>392</v>
      </c>
      <c r="E10" s="96"/>
      <c r="F10" s="96"/>
      <c r="G10" s="13" t="s">
        <v>11</v>
      </c>
      <c r="H10" s="97" t="s">
        <v>141</v>
      </c>
      <c r="I10" s="97"/>
      <c r="J10" s="97"/>
      <c r="K10" s="97"/>
      <c r="L10" s="97"/>
      <c r="M10" s="97"/>
      <c r="N10" s="97"/>
      <c r="O10" s="14">
        <v>928</v>
      </c>
      <c r="P10" s="6"/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928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26</v>
      </c>
      <c r="D16" s="118" t="s">
        <v>389</v>
      </c>
      <c r="E16" s="118"/>
      <c r="F16" s="118"/>
      <c r="G16" s="19" t="s">
        <v>11</v>
      </c>
      <c r="H16" s="118" t="s">
        <v>122</v>
      </c>
      <c r="I16" s="118"/>
      <c r="J16" s="118"/>
      <c r="K16" s="118"/>
      <c r="L16" s="118"/>
      <c r="M16" s="118"/>
      <c r="N16" s="118"/>
      <c r="O16" s="20">
        <v>2500</v>
      </c>
      <c r="P16" s="43"/>
      <c r="Q16" s="44"/>
    </row>
    <row r="17" spans="1:16383" s="42" customFormat="1" ht="12.75" customHeight="1" thickBot="1" x14ac:dyDescent="0.35">
      <c r="A17" s="19">
        <v>2</v>
      </c>
      <c r="B17" s="19"/>
      <c r="C17" s="19"/>
      <c r="D17" s="118"/>
      <c r="E17" s="118"/>
      <c r="F17" s="118"/>
      <c r="G17" s="19"/>
      <c r="H17" s="118"/>
      <c r="I17" s="118"/>
      <c r="J17" s="118"/>
      <c r="K17" s="118"/>
      <c r="L17" s="118"/>
      <c r="M17" s="118"/>
      <c r="N17" s="118"/>
      <c r="O17" s="20"/>
      <c r="P17" s="43"/>
      <c r="Q17" s="44"/>
    </row>
    <row r="18" spans="1:16383" s="42" customFormat="1" ht="12.75" customHeight="1" thickBot="1" x14ac:dyDescent="0.35">
      <c r="A18" s="5"/>
      <c r="B18" s="5"/>
      <c r="C18" s="76"/>
      <c r="D18" s="76"/>
      <c r="E18" s="5"/>
      <c r="F18" s="76"/>
      <c r="G18" s="76"/>
      <c r="H18" s="76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customHeight="1" thickBot="1" x14ac:dyDescent="0.4">
      <c r="A19" s="5"/>
      <c r="B19" s="5"/>
      <c r="C19" s="77"/>
      <c r="D19" s="77"/>
      <c r="E19" s="5"/>
      <c r="F19" s="77"/>
      <c r="G19" s="77"/>
      <c r="H19" s="77"/>
      <c r="I19" s="5"/>
      <c r="J19" s="5"/>
      <c r="K19" s="5"/>
      <c r="L19" s="5"/>
      <c r="M19" s="5"/>
      <c r="N19" s="22" t="s">
        <v>6</v>
      </c>
      <c r="O19" s="23">
        <f>+SUM(O16:O18)</f>
        <v>2500</v>
      </c>
      <c r="P19" s="40"/>
    </row>
    <row r="20" spans="1:16383" ht="12.75" hidden="1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hidden="1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hidden="1" customHeight="1" thickBot="1" x14ac:dyDescent="0.4">
      <c r="A22" s="26">
        <v>1</v>
      </c>
      <c r="B22" s="26"/>
      <c r="C22" s="27"/>
      <c r="D22" s="137"/>
      <c r="E22" s="137"/>
      <c r="F22" s="137"/>
      <c r="G22" s="28"/>
      <c r="H22" s="138"/>
      <c r="I22" s="138"/>
      <c r="J22" s="138"/>
      <c r="K22" s="138"/>
      <c r="L22" s="138"/>
      <c r="M22" s="138"/>
      <c r="N22" s="138"/>
      <c r="O22" s="3"/>
      <c r="P22" s="40"/>
    </row>
    <row r="23" spans="1:16383" ht="12.75" hidden="1" customHeight="1" thickBot="1" x14ac:dyDescent="0.4">
      <c r="A23" s="26">
        <v>2</v>
      </c>
      <c r="B23" s="26"/>
      <c r="C23" s="27"/>
      <c r="D23" s="163"/>
      <c r="E23" s="163"/>
      <c r="F23" s="163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hidden="1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0</v>
      </c>
    </row>
    <row r="26" spans="1:16383" ht="12.75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.75" customHeight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.75" customHeight="1" thickBot="1" x14ac:dyDescent="0.4">
      <c r="A28" s="32">
        <v>1</v>
      </c>
      <c r="B28" s="32" t="s">
        <v>10</v>
      </c>
      <c r="C28" s="33" t="s">
        <v>196</v>
      </c>
      <c r="D28" s="158" t="s">
        <v>262</v>
      </c>
      <c r="E28" s="158"/>
      <c r="F28" s="158"/>
      <c r="G28" s="34" t="s">
        <v>11</v>
      </c>
      <c r="H28" s="158" t="s">
        <v>393</v>
      </c>
      <c r="I28" s="158"/>
      <c r="J28" s="158"/>
      <c r="K28" s="158"/>
      <c r="L28" s="158"/>
      <c r="M28" s="158"/>
      <c r="N28" s="158"/>
      <c r="O28" s="14">
        <v>300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.75" customHeight="1" thickBot="1" x14ac:dyDescent="0.4">
      <c r="A29" s="32">
        <v>2</v>
      </c>
      <c r="B29" s="32"/>
      <c r="C29" s="33"/>
      <c r="D29" s="158"/>
      <c r="E29" s="158"/>
      <c r="F29" s="158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t="15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.75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300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5120</v>
      </c>
    </row>
    <row r="36" spans="1:15" x14ac:dyDescent="0.35">
      <c r="O36" s="48"/>
    </row>
    <row r="37" spans="1:15" x14ac:dyDescent="0.35">
      <c r="O37" s="48"/>
    </row>
  </sheetData>
  <mergeCells count="66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A8:A9"/>
    <mergeCell ref="B8:B9"/>
    <mergeCell ref="C8:C9"/>
    <mergeCell ref="D8:F9"/>
    <mergeCell ref="G8:G9"/>
    <mergeCell ref="D10:F10"/>
    <mergeCell ref="H10:N10"/>
    <mergeCell ref="D11:F11"/>
    <mergeCell ref="H11:N11"/>
    <mergeCell ref="C7:D7"/>
    <mergeCell ref="F7:H7"/>
    <mergeCell ref="H8:O9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D16:F16"/>
    <mergeCell ref="H16:N16"/>
    <mergeCell ref="D17:F17"/>
    <mergeCell ref="H17:N17"/>
    <mergeCell ref="C18:D18"/>
    <mergeCell ref="F18:H18"/>
    <mergeCell ref="C19:D19"/>
    <mergeCell ref="F19:H19"/>
    <mergeCell ref="A20:A21"/>
    <mergeCell ref="B20:B21"/>
    <mergeCell ref="C20:C21"/>
    <mergeCell ref="D20:F21"/>
    <mergeCell ref="G20:G21"/>
    <mergeCell ref="H20:O21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C33:D33"/>
    <mergeCell ref="F33:H33"/>
    <mergeCell ref="L33:N33"/>
    <mergeCell ref="D28:F28"/>
    <mergeCell ref="H28:N28"/>
    <mergeCell ref="D29:F29"/>
    <mergeCell ref="H29:N29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C1FFD-9A44-400A-B158-4373D7B0629F}">
  <dimension ref="A1:XFC41"/>
  <sheetViews>
    <sheetView workbookViewId="0">
      <selection activeCell="G19" sqref="G19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396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23</v>
      </c>
      <c r="D4" s="75" t="s">
        <v>400</v>
      </c>
      <c r="E4" s="75"/>
      <c r="F4" s="75"/>
      <c r="G4" s="2" t="s">
        <v>11</v>
      </c>
      <c r="H4" s="160" t="s">
        <v>187</v>
      </c>
      <c r="I4" s="160"/>
      <c r="J4" s="160"/>
      <c r="K4" s="160"/>
      <c r="L4" s="160"/>
      <c r="M4" s="160"/>
      <c r="N4" s="160"/>
      <c r="O4" s="20">
        <v>19362.240000000002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75" t="s">
        <v>402</v>
      </c>
      <c r="E5" s="75"/>
      <c r="F5" s="75"/>
      <c r="G5" s="2" t="s">
        <v>11</v>
      </c>
      <c r="H5" s="160" t="s">
        <v>62</v>
      </c>
      <c r="I5" s="160"/>
      <c r="J5" s="160"/>
      <c r="K5" s="160"/>
      <c r="L5" s="160"/>
      <c r="M5" s="160"/>
      <c r="N5" s="160"/>
      <c r="O5" s="3">
        <v>4021.86</v>
      </c>
      <c r="P5" s="41" t="s">
        <v>48</v>
      </c>
    </row>
    <row r="6" spans="1:16" s="42" customFormat="1" ht="12.75" customHeight="1" thickBot="1" x14ac:dyDescent="0.35">
      <c r="A6" s="1">
        <v>3</v>
      </c>
      <c r="B6" s="1" t="s">
        <v>10</v>
      </c>
      <c r="C6" s="1" t="s">
        <v>17</v>
      </c>
      <c r="D6" s="75" t="s">
        <v>61</v>
      </c>
      <c r="E6" s="75"/>
      <c r="F6" s="75"/>
      <c r="G6" s="2" t="s">
        <v>11</v>
      </c>
      <c r="H6" s="160" t="s">
        <v>60</v>
      </c>
      <c r="I6" s="160"/>
      <c r="J6" s="160"/>
      <c r="K6" s="160"/>
      <c r="L6" s="160"/>
      <c r="M6" s="160"/>
      <c r="N6" s="160"/>
      <c r="O6" s="3">
        <v>2421.1799999999998</v>
      </c>
      <c r="P6" s="41" t="s">
        <v>48</v>
      </c>
    </row>
    <row r="7" spans="1:16" ht="12.75" customHeight="1" thickBot="1" x14ac:dyDescent="0.4">
      <c r="A7" s="4"/>
      <c r="B7" s="5"/>
      <c r="C7" s="76"/>
      <c r="D7" s="76"/>
      <c r="E7" s="5"/>
      <c r="F7" s="99"/>
      <c r="G7" s="99"/>
      <c r="H7" s="99"/>
      <c r="I7" s="5"/>
      <c r="J7" s="6"/>
      <c r="K7" s="6"/>
      <c r="L7" s="5"/>
      <c r="M7" s="5"/>
      <c r="N7" s="7"/>
      <c r="O7" s="8"/>
      <c r="P7" s="40"/>
    </row>
    <row r="8" spans="1:16" ht="12.75" customHeight="1" thickBot="1" x14ac:dyDescent="0.4">
      <c r="A8" s="5"/>
      <c r="B8" s="5"/>
      <c r="C8" s="77"/>
      <c r="D8" s="77"/>
      <c r="E8" s="5"/>
      <c r="F8" s="77"/>
      <c r="G8" s="77"/>
      <c r="H8" s="77"/>
      <c r="I8" s="5"/>
      <c r="J8" s="5"/>
      <c r="K8" s="5"/>
      <c r="L8" s="5"/>
      <c r="M8" s="5"/>
      <c r="N8" s="9" t="s">
        <v>6</v>
      </c>
      <c r="O8" s="10">
        <f>+SUM(O4:O7)</f>
        <v>25805.280000000002</v>
      </c>
      <c r="P8" s="40"/>
    </row>
    <row r="9" spans="1:16" ht="12.75" customHeight="1" x14ac:dyDescent="0.35">
      <c r="A9" s="78" t="s">
        <v>7</v>
      </c>
      <c r="B9" s="78" t="s">
        <v>1</v>
      </c>
      <c r="C9" s="80" t="s">
        <v>2</v>
      </c>
      <c r="D9" s="82" t="s">
        <v>3</v>
      </c>
      <c r="E9" s="83"/>
      <c r="F9" s="84"/>
      <c r="G9" s="88" t="s">
        <v>4</v>
      </c>
      <c r="H9" s="90" t="s">
        <v>8</v>
      </c>
      <c r="I9" s="91"/>
      <c r="J9" s="91"/>
      <c r="K9" s="91"/>
      <c r="L9" s="91"/>
      <c r="M9" s="91"/>
      <c r="N9" s="91"/>
      <c r="O9" s="92"/>
      <c r="P9" s="40"/>
    </row>
    <row r="10" spans="1:16" ht="12.75" customHeight="1" thickBot="1" x14ac:dyDescent="0.4">
      <c r="A10" s="79"/>
      <c r="B10" s="79"/>
      <c r="C10" s="81"/>
      <c r="D10" s="85"/>
      <c r="E10" s="86"/>
      <c r="F10" s="87"/>
      <c r="G10" s="89"/>
      <c r="H10" s="93"/>
      <c r="I10" s="94"/>
      <c r="J10" s="94"/>
      <c r="K10" s="94"/>
      <c r="L10" s="94"/>
      <c r="M10" s="94"/>
      <c r="N10" s="94"/>
      <c r="O10" s="95"/>
      <c r="P10" s="40"/>
    </row>
    <row r="11" spans="1:16" s="42" customFormat="1" ht="12.75" customHeight="1" thickBot="1" x14ac:dyDescent="0.35">
      <c r="A11" s="11">
        <v>1</v>
      </c>
      <c r="B11" s="13" t="s">
        <v>10</v>
      </c>
      <c r="C11" s="12" t="s">
        <v>151</v>
      </c>
      <c r="D11" s="96" t="s">
        <v>403</v>
      </c>
      <c r="E11" s="96"/>
      <c r="F11" s="96"/>
      <c r="G11" s="13" t="s">
        <v>11</v>
      </c>
      <c r="H11" s="97" t="s">
        <v>34</v>
      </c>
      <c r="I11" s="97"/>
      <c r="J11" s="97"/>
      <c r="K11" s="97"/>
      <c r="L11" s="97"/>
      <c r="M11" s="97"/>
      <c r="N11" s="97"/>
      <c r="O11" s="14">
        <v>11.6</v>
      </c>
      <c r="P11" s="6" t="s">
        <v>48</v>
      </c>
    </row>
    <row r="12" spans="1:16" s="42" customFormat="1" ht="12.75" customHeight="1" thickBot="1" x14ac:dyDescent="0.35">
      <c r="A12" s="11">
        <v>2</v>
      </c>
      <c r="B12" s="13" t="s">
        <v>10</v>
      </c>
      <c r="C12" s="12" t="s">
        <v>17</v>
      </c>
      <c r="D12" s="96" t="s">
        <v>405</v>
      </c>
      <c r="E12" s="96"/>
      <c r="F12" s="96"/>
      <c r="G12" s="13" t="s">
        <v>11</v>
      </c>
      <c r="H12" s="97" t="s">
        <v>404</v>
      </c>
      <c r="I12" s="97"/>
      <c r="J12" s="97"/>
      <c r="K12" s="97"/>
      <c r="L12" s="97"/>
      <c r="M12" s="97"/>
      <c r="N12" s="97"/>
      <c r="O12" s="14">
        <v>120.8</v>
      </c>
      <c r="P12" s="6" t="s">
        <v>48</v>
      </c>
    </row>
    <row r="13" spans="1:16" s="42" customFormat="1" ht="12.75" customHeight="1" thickBot="1" x14ac:dyDescent="0.35">
      <c r="A13" s="11">
        <v>3</v>
      </c>
      <c r="B13" s="13" t="s">
        <v>10</v>
      </c>
      <c r="C13" s="12" t="s">
        <v>17</v>
      </c>
      <c r="D13" s="96" t="s">
        <v>406</v>
      </c>
      <c r="E13" s="96"/>
      <c r="F13" s="96"/>
      <c r="G13" s="13" t="s">
        <v>11</v>
      </c>
      <c r="H13" s="97" t="s">
        <v>60</v>
      </c>
      <c r="I13" s="97"/>
      <c r="J13" s="97"/>
      <c r="K13" s="97"/>
      <c r="L13" s="97"/>
      <c r="M13" s="97"/>
      <c r="N13" s="97"/>
      <c r="O13" s="14">
        <v>889</v>
      </c>
      <c r="P13" s="6" t="s">
        <v>48</v>
      </c>
    </row>
    <row r="14" spans="1:16" ht="12.75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+SUM(O11:O14)</f>
        <v>1021.4</v>
      </c>
      <c r="P15" s="40"/>
    </row>
    <row r="16" spans="1:16" ht="12.75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16383" ht="12.75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16383" s="42" customFormat="1" ht="12.75" customHeight="1" thickBot="1" x14ac:dyDescent="0.35">
      <c r="A18" s="19">
        <v>1</v>
      </c>
      <c r="B18" s="19" t="s">
        <v>10</v>
      </c>
      <c r="C18" s="19" t="s">
        <v>17</v>
      </c>
      <c r="D18" s="118" t="s">
        <v>399</v>
      </c>
      <c r="E18" s="118"/>
      <c r="F18" s="118"/>
      <c r="G18" s="19" t="s">
        <v>11</v>
      </c>
      <c r="H18" s="118" t="s">
        <v>43</v>
      </c>
      <c r="I18" s="118"/>
      <c r="J18" s="118"/>
      <c r="K18" s="118"/>
      <c r="L18" s="118"/>
      <c r="M18" s="118"/>
      <c r="N18" s="118"/>
      <c r="O18" s="20">
        <v>6673.34</v>
      </c>
      <c r="P18" s="43" t="s">
        <v>48</v>
      </c>
      <c r="Q18" s="44"/>
    </row>
    <row r="19" spans="1:16383" s="42" customFormat="1" ht="12.75" customHeight="1" thickBot="1" x14ac:dyDescent="0.35">
      <c r="A19" s="19">
        <v>2</v>
      </c>
      <c r="B19" s="19" t="s">
        <v>10</v>
      </c>
      <c r="C19" s="19" t="s">
        <v>17</v>
      </c>
      <c r="D19" s="118" t="s">
        <v>401</v>
      </c>
      <c r="E19" s="118"/>
      <c r="F19" s="118"/>
      <c r="G19" s="19" t="s">
        <v>11</v>
      </c>
      <c r="H19" s="118" t="s">
        <v>126</v>
      </c>
      <c r="I19" s="118"/>
      <c r="J19" s="118"/>
      <c r="K19" s="118"/>
      <c r="L19" s="118"/>
      <c r="M19" s="118"/>
      <c r="N19" s="118"/>
      <c r="O19" s="20">
        <v>37236</v>
      </c>
      <c r="P19" s="43" t="s">
        <v>48</v>
      </c>
      <c r="Q19" s="44"/>
    </row>
    <row r="20" spans="1:16383" s="42" customFormat="1" ht="12.75" customHeight="1" thickBot="1" x14ac:dyDescent="0.35">
      <c r="A20" s="19">
        <v>3</v>
      </c>
      <c r="B20" s="19" t="s">
        <v>10</v>
      </c>
      <c r="C20" s="19" t="s">
        <v>17</v>
      </c>
      <c r="D20" s="118" t="s">
        <v>99</v>
      </c>
      <c r="E20" s="118"/>
      <c r="F20" s="118"/>
      <c r="G20" s="19" t="s">
        <v>11</v>
      </c>
      <c r="H20" s="118" t="s">
        <v>60</v>
      </c>
      <c r="I20" s="118"/>
      <c r="J20" s="118"/>
      <c r="K20" s="118"/>
      <c r="L20" s="118"/>
      <c r="M20" s="118"/>
      <c r="N20" s="118"/>
      <c r="O20" s="20">
        <v>850.6</v>
      </c>
      <c r="P20" s="43" t="s">
        <v>48</v>
      </c>
      <c r="Q20" s="44"/>
    </row>
    <row r="21" spans="1:16383" s="42" customFormat="1" ht="12.75" customHeight="1" thickBot="1" x14ac:dyDescent="0.35">
      <c r="A21" s="19">
        <v>4</v>
      </c>
      <c r="B21" s="19" t="s">
        <v>10</v>
      </c>
      <c r="C21" s="19" t="s">
        <v>17</v>
      </c>
      <c r="D21" s="118" t="s">
        <v>99</v>
      </c>
      <c r="E21" s="118"/>
      <c r="F21" s="118"/>
      <c r="G21" s="19" t="s">
        <v>11</v>
      </c>
      <c r="H21" s="118" t="s">
        <v>60</v>
      </c>
      <c r="I21" s="118"/>
      <c r="J21" s="118"/>
      <c r="K21" s="118"/>
      <c r="L21" s="118"/>
      <c r="M21" s="118"/>
      <c r="N21" s="118"/>
      <c r="O21" s="20">
        <v>866.66</v>
      </c>
      <c r="P21" s="43" t="s">
        <v>48</v>
      </c>
      <c r="Q21" s="44"/>
    </row>
    <row r="22" spans="1:16383" s="42" customFormat="1" ht="12.75" customHeight="1" thickBot="1" x14ac:dyDescent="0.35">
      <c r="A22" s="5"/>
      <c r="B22" s="5"/>
      <c r="C22" s="76"/>
      <c r="D22" s="76"/>
      <c r="E22" s="5"/>
      <c r="F22" s="76"/>
      <c r="G22" s="76"/>
      <c r="H22" s="76"/>
      <c r="I22" s="5"/>
      <c r="J22" s="6"/>
      <c r="K22" s="6"/>
      <c r="L22" s="5"/>
      <c r="M22" s="5"/>
      <c r="N22" s="21"/>
      <c r="O22" s="8"/>
      <c r="P22" s="49"/>
      <c r="Q22" s="44"/>
    </row>
    <row r="23" spans="1:16383" ht="12.75" customHeight="1" thickBot="1" x14ac:dyDescent="0.4">
      <c r="A23" s="5"/>
      <c r="B23" s="5"/>
      <c r="C23" s="77"/>
      <c r="D23" s="77"/>
      <c r="E23" s="5"/>
      <c r="F23" s="77"/>
      <c r="G23" s="77"/>
      <c r="H23" s="77"/>
      <c r="I23" s="5"/>
      <c r="J23" s="5"/>
      <c r="K23" s="5"/>
      <c r="L23" s="5"/>
      <c r="M23" s="5"/>
      <c r="N23" s="22" t="s">
        <v>6</v>
      </c>
      <c r="O23" s="23">
        <f>+SUM(O18:O22)</f>
        <v>45626.6</v>
      </c>
      <c r="P23" s="40"/>
    </row>
    <row r="24" spans="1:16383" ht="12.75" hidden="1" customHeight="1" x14ac:dyDescent="0.35">
      <c r="A24" s="119" t="s">
        <v>7</v>
      </c>
      <c r="B24" s="119" t="s">
        <v>84</v>
      </c>
      <c r="C24" s="121" t="s">
        <v>2</v>
      </c>
      <c r="D24" s="123" t="s">
        <v>3</v>
      </c>
      <c r="E24" s="124"/>
      <c r="F24" s="125"/>
      <c r="G24" s="129" t="s">
        <v>4</v>
      </c>
      <c r="H24" s="131" t="s">
        <v>13</v>
      </c>
      <c r="I24" s="132"/>
      <c r="J24" s="132"/>
      <c r="K24" s="132"/>
      <c r="L24" s="132"/>
      <c r="M24" s="132"/>
      <c r="N24" s="132"/>
      <c r="O24" s="133"/>
    </row>
    <row r="25" spans="1:16383" ht="12.75" hidden="1" customHeight="1" thickBot="1" x14ac:dyDescent="0.4">
      <c r="A25" s="120"/>
      <c r="B25" s="120"/>
      <c r="C25" s="122"/>
      <c r="D25" s="126"/>
      <c r="E25" s="127"/>
      <c r="F25" s="128"/>
      <c r="G25" s="130"/>
      <c r="H25" s="134"/>
      <c r="I25" s="135"/>
      <c r="J25" s="135"/>
      <c r="K25" s="135"/>
      <c r="L25" s="135"/>
      <c r="M25" s="135"/>
      <c r="N25" s="135"/>
      <c r="O25" s="136"/>
      <c r="P25" s="40"/>
    </row>
    <row r="26" spans="1:16383" ht="12.75" hidden="1" customHeight="1" thickBot="1" x14ac:dyDescent="0.4">
      <c r="A26" s="26">
        <v>1</v>
      </c>
      <c r="B26" s="26"/>
      <c r="C26" s="27"/>
      <c r="D26" s="137"/>
      <c r="E26" s="137"/>
      <c r="F26" s="137"/>
      <c r="G26" s="28"/>
      <c r="H26" s="138"/>
      <c r="I26" s="138"/>
      <c r="J26" s="138"/>
      <c r="K26" s="138"/>
      <c r="L26" s="138"/>
      <c r="M26" s="138"/>
      <c r="N26" s="138"/>
      <c r="O26" s="3"/>
      <c r="P26" s="40"/>
    </row>
    <row r="27" spans="1:16383" ht="12.75" hidden="1" customHeight="1" thickBot="1" x14ac:dyDescent="0.4">
      <c r="A27" s="26">
        <v>2</v>
      </c>
      <c r="B27" s="26"/>
      <c r="C27" s="27"/>
      <c r="D27" s="163"/>
      <c r="E27" s="163"/>
      <c r="F27" s="163"/>
      <c r="G27" s="28"/>
      <c r="H27" s="138"/>
      <c r="I27" s="138"/>
      <c r="J27" s="138"/>
      <c r="K27" s="138"/>
      <c r="L27" s="138"/>
      <c r="M27" s="138"/>
      <c r="N27" s="138"/>
      <c r="O27" s="3"/>
      <c r="P27" s="46"/>
      <c r="Q27" s="47"/>
    </row>
    <row r="28" spans="1:16383" ht="12.75" hidden="1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29"/>
      <c r="O28" s="8"/>
      <c r="P28" s="46"/>
      <c r="Q28" s="47"/>
    </row>
    <row r="29" spans="1:16383" ht="12.75" hidden="1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30" t="s">
        <v>6</v>
      </c>
      <c r="O29" s="31">
        <f>+SUM(O26:O28)</f>
        <v>0</v>
      </c>
    </row>
    <row r="30" spans="1:16383" ht="12.75" customHeight="1" x14ac:dyDescent="0.35">
      <c r="A30" s="139" t="s">
        <v>7</v>
      </c>
      <c r="B30" s="139" t="s">
        <v>1</v>
      </c>
      <c r="C30" s="141" t="s">
        <v>2</v>
      </c>
      <c r="D30" s="143" t="s">
        <v>3</v>
      </c>
      <c r="E30" s="144"/>
      <c r="F30" s="145"/>
      <c r="G30" s="149" t="s">
        <v>4</v>
      </c>
      <c r="H30" s="151" t="s">
        <v>14</v>
      </c>
      <c r="I30" s="152"/>
      <c r="J30" s="152"/>
      <c r="K30" s="152"/>
      <c r="L30" s="152"/>
      <c r="M30" s="152"/>
      <c r="N30" s="152"/>
      <c r="O30" s="153"/>
    </row>
    <row r="31" spans="1:16383" ht="15.75" customHeight="1" thickBot="1" x14ac:dyDescent="0.4">
      <c r="A31" s="140"/>
      <c r="B31" s="140"/>
      <c r="C31" s="142"/>
      <c r="D31" s="146"/>
      <c r="E31" s="147"/>
      <c r="F31" s="148"/>
      <c r="G31" s="150"/>
      <c r="H31" s="154"/>
      <c r="I31" s="155"/>
      <c r="J31" s="155"/>
      <c r="K31" s="155"/>
      <c r="L31" s="155"/>
      <c r="M31" s="155"/>
      <c r="N31" s="155"/>
      <c r="O31" s="156"/>
    </row>
    <row r="32" spans="1:16383" ht="15.75" customHeight="1" thickBot="1" x14ac:dyDescent="0.4">
      <c r="A32" s="32">
        <v>1</v>
      </c>
      <c r="B32" s="32" t="s">
        <v>10</v>
      </c>
      <c r="C32" s="33" t="s">
        <v>17</v>
      </c>
      <c r="D32" s="158" t="s">
        <v>398</v>
      </c>
      <c r="E32" s="158"/>
      <c r="F32" s="158"/>
      <c r="G32" s="34" t="s">
        <v>11</v>
      </c>
      <c r="H32" s="158" t="s">
        <v>397</v>
      </c>
      <c r="I32" s="158"/>
      <c r="J32" s="158"/>
      <c r="K32" s="158"/>
      <c r="L32" s="158"/>
      <c r="M32" s="158"/>
      <c r="N32" s="158"/>
      <c r="O32" s="14">
        <v>437</v>
      </c>
      <c r="P32" s="5" t="s">
        <v>48</v>
      </c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spans="1:15" ht="15.75" customHeight="1" thickBot="1" x14ac:dyDescent="0.4">
      <c r="A33" s="32">
        <v>2</v>
      </c>
      <c r="B33" s="32"/>
      <c r="C33" s="33"/>
      <c r="D33" s="158"/>
      <c r="E33" s="158"/>
      <c r="F33" s="158"/>
      <c r="G33" s="34"/>
      <c r="H33" s="158"/>
      <c r="I33" s="158"/>
      <c r="J33" s="158"/>
      <c r="K33" s="158"/>
      <c r="L33" s="158"/>
      <c r="M33" s="158"/>
      <c r="N33" s="158"/>
      <c r="O33" s="14"/>
    </row>
    <row r="34" spans="1:15" ht="15" customHeight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5"/>
      <c r="O34" s="8"/>
    </row>
    <row r="35" spans="1:15" ht="15.75" customHeight="1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6" t="s">
        <v>6</v>
      </c>
      <c r="O35" s="37">
        <f>+SUM(O32:O34)</f>
        <v>437</v>
      </c>
    </row>
    <row r="36" spans="1:15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38"/>
    </row>
    <row r="37" spans="1:15" ht="15.5" x14ac:dyDescent="0.35">
      <c r="A37" s="5"/>
      <c r="B37" s="5"/>
      <c r="C37" s="99"/>
      <c r="D37" s="99"/>
      <c r="E37" s="5"/>
      <c r="F37" s="99"/>
      <c r="G37" s="99"/>
      <c r="H37" s="99"/>
      <c r="I37" s="5"/>
      <c r="J37" s="5"/>
      <c r="K37" s="5"/>
      <c r="L37" s="159" t="s">
        <v>15</v>
      </c>
      <c r="M37" s="159"/>
      <c r="N37" s="159"/>
      <c r="O37" s="39">
        <f>+O23+O15+O8+O29+O35</f>
        <v>72890.28</v>
      </c>
    </row>
    <row r="40" spans="1:15" x14ac:dyDescent="0.35">
      <c r="O40" s="48"/>
    </row>
    <row r="41" spans="1:15" x14ac:dyDescent="0.35">
      <c r="O41" s="48"/>
    </row>
  </sheetData>
  <mergeCells count="74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7:D7"/>
    <mergeCell ref="F7:H7"/>
    <mergeCell ref="D6:F6"/>
    <mergeCell ref="H6:N6"/>
    <mergeCell ref="C8:D8"/>
    <mergeCell ref="F8:H8"/>
    <mergeCell ref="A9:A10"/>
    <mergeCell ref="B9:B10"/>
    <mergeCell ref="C9:C10"/>
    <mergeCell ref="D9:F10"/>
    <mergeCell ref="G9:G10"/>
    <mergeCell ref="H9:O10"/>
    <mergeCell ref="D11:F11"/>
    <mergeCell ref="H11:N11"/>
    <mergeCell ref="D12:F12"/>
    <mergeCell ref="H12:N12"/>
    <mergeCell ref="C14:D14"/>
    <mergeCell ref="F14:H14"/>
    <mergeCell ref="D13:F13"/>
    <mergeCell ref="H13:N13"/>
    <mergeCell ref="C15:D15"/>
    <mergeCell ref="F15:H15"/>
    <mergeCell ref="A16:A17"/>
    <mergeCell ref="B16:B17"/>
    <mergeCell ref="C16:C17"/>
    <mergeCell ref="D16:F17"/>
    <mergeCell ref="G16:G17"/>
    <mergeCell ref="H16:O17"/>
    <mergeCell ref="D18:F18"/>
    <mergeCell ref="H18:N18"/>
    <mergeCell ref="D19:F19"/>
    <mergeCell ref="H19:N19"/>
    <mergeCell ref="C22:D22"/>
    <mergeCell ref="F22:H22"/>
    <mergeCell ref="D20:F20"/>
    <mergeCell ref="H20:N20"/>
    <mergeCell ref="D21:F21"/>
    <mergeCell ref="H21:N21"/>
    <mergeCell ref="C23:D23"/>
    <mergeCell ref="F23:H23"/>
    <mergeCell ref="A24:A25"/>
    <mergeCell ref="B24:B25"/>
    <mergeCell ref="C24:C25"/>
    <mergeCell ref="D24:F25"/>
    <mergeCell ref="G24:G25"/>
    <mergeCell ref="H24:O25"/>
    <mergeCell ref="D26:F26"/>
    <mergeCell ref="H26:N26"/>
    <mergeCell ref="D27:F27"/>
    <mergeCell ref="H27:N27"/>
    <mergeCell ref="A30:A31"/>
    <mergeCell ref="B30:B31"/>
    <mergeCell ref="C30:C31"/>
    <mergeCell ref="D30:F31"/>
    <mergeCell ref="G30:G31"/>
    <mergeCell ref="H30:O31"/>
    <mergeCell ref="D32:F32"/>
    <mergeCell ref="H32:N32"/>
    <mergeCell ref="D33:F33"/>
    <mergeCell ref="H33:N33"/>
    <mergeCell ref="C37:D37"/>
    <mergeCell ref="F37:H37"/>
    <mergeCell ref="L37:N3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4D8C3-EC5E-44CA-A088-07CF1D1806F0}">
  <dimension ref="A1:XFC44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396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409</v>
      </c>
      <c r="E4" s="75"/>
      <c r="F4" s="75"/>
      <c r="G4" s="2" t="s">
        <v>11</v>
      </c>
      <c r="H4" s="160" t="s">
        <v>50</v>
      </c>
      <c r="I4" s="160"/>
      <c r="J4" s="160"/>
      <c r="K4" s="160"/>
      <c r="L4" s="160"/>
      <c r="M4" s="160"/>
      <c r="N4" s="160"/>
      <c r="O4" s="20">
        <f>7468.79+6110.82</f>
        <v>13579.61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75" t="s">
        <v>410</v>
      </c>
      <c r="E5" s="75"/>
      <c r="F5" s="75"/>
      <c r="G5" s="2" t="s">
        <v>11</v>
      </c>
      <c r="H5" s="160" t="s">
        <v>50</v>
      </c>
      <c r="I5" s="160"/>
      <c r="J5" s="160"/>
      <c r="K5" s="160"/>
      <c r="L5" s="160"/>
      <c r="M5" s="160"/>
      <c r="N5" s="160"/>
      <c r="O5" s="3">
        <f>4460.21+3649.27</f>
        <v>8109.48</v>
      </c>
      <c r="P5" s="41" t="s">
        <v>48</v>
      </c>
    </row>
    <row r="6" spans="1:16" s="42" customFormat="1" ht="12.75" customHeight="1" thickBot="1" x14ac:dyDescent="0.35">
      <c r="A6" s="1">
        <v>3</v>
      </c>
      <c r="B6" s="1" t="s">
        <v>10</v>
      </c>
      <c r="C6" s="1" t="s">
        <v>17</v>
      </c>
      <c r="D6" s="75" t="s">
        <v>412</v>
      </c>
      <c r="E6" s="75"/>
      <c r="F6" s="75"/>
      <c r="G6" s="2" t="s">
        <v>11</v>
      </c>
      <c r="H6" s="160" t="s">
        <v>411</v>
      </c>
      <c r="I6" s="160"/>
      <c r="J6" s="160"/>
      <c r="K6" s="160"/>
      <c r="L6" s="160"/>
      <c r="M6" s="160"/>
      <c r="N6" s="160"/>
      <c r="O6" s="3">
        <v>2785</v>
      </c>
      <c r="P6" s="41" t="s">
        <v>48</v>
      </c>
    </row>
    <row r="7" spans="1:16" s="42" customFormat="1" ht="12.75" customHeight="1" thickBot="1" x14ac:dyDescent="0.35">
      <c r="A7" s="1">
        <v>4</v>
      </c>
      <c r="B7" s="1" t="s">
        <v>10</v>
      </c>
      <c r="C7" s="1" t="s">
        <v>17</v>
      </c>
      <c r="D7" s="75" t="s">
        <v>99</v>
      </c>
      <c r="E7" s="75"/>
      <c r="F7" s="75"/>
      <c r="G7" s="2" t="s">
        <v>11</v>
      </c>
      <c r="H7" s="160" t="s">
        <v>60</v>
      </c>
      <c r="I7" s="160"/>
      <c r="J7" s="160"/>
      <c r="K7" s="160"/>
      <c r="L7" s="160"/>
      <c r="M7" s="160"/>
      <c r="N7" s="160"/>
      <c r="O7" s="3">
        <v>859.54</v>
      </c>
      <c r="P7" s="41" t="s">
        <v>48</v>
      </c>
    </row>
    <row r="8" spans="1:16" ht="12.75" customHeight="1" thickBot="1" x14ac:dyDescent="0.4">
      <c r="A8" s="4"/>
      <c r="B8" s="5"/>
      <c r="C8" s="76"/>
      <c r="D8" s="76"/>
      <c r="E8" s="5"/>
      <c r="F8" s="99"/>
      <c r="G8" s="99"/>
      <c r="H8" s="99"/>
      <c r="I8" s="5"/>
      <c r="J8" s="6"/>
      <c r="K8" s="6"/>
      <c r="L8" s="5"/>
      <c r="M8" s="5"/>
      <c r="N8" s="7"/>
      <c r="O8" s="8"/>
      <c r="P8" s="40"/>
    </row>
    <row r="9" spans="1:16" ht="12.75" customHeight="1" thickBot="1" x14ac:dyDescent="0.4">
      <c r="A9" s="5"/>
      <c r="B9" s="5"/>
      <c r="C9" s="77"/>
      <c r="D9" s="77"/>
      <c r="E9" s="5"/>
      <c r="F9" s="77"/>
      <c r="G9" s="77"/>
      <c r="H9" s="77"/>
      <c r="I9" s="5"/>
      <c r="J9" s="5"/>
      <c r="K9" s="5"/>
      <c r="L9" s="5"/>
      <c r="M9" s="5"/>
      <c r="N9" s="9" t="s">
        <v>6</v>
      </c>
      <c r="O9" s="10">
        <f>+SUM(O4:O8)</f>
        <v>25333.63</v>
      </c>
      <c r="P9" s="40"/>
    </row>
    <row r="10" spans="1:16" ht="12.75" customHeight="1" x14ac:dyDescent="0.35">
      <c r="A10" s="78" t="s">
        <v>7</v>
      </c>
      <c r="B10" s="78" t="s">
        <v>1</v>
      </c>
      <c r="C10" s="80" t="s">
        <v>2</v>
      </c>
      <c r="D10" s="82" t="s">
        <v>3</v>
      </c>
      <c r="E10" s="83"/>
      <c r="F10" s="84"/>
      <c r="G10" s="88" t="s">
        <v>4</v>
      </c>
      <c r="H10" s="90" t="s">
        <v>8</v>
      </c>
      <c r="I10" s="91"/>
      <c r="J10" s="91"/>
      <c r="K10" s="91"/>
      <c r="L10" s="91"/>
      <c r="M10" s="91"/>
      <c r="N10" s="91"/>
      <c r="O10" s="92"/>
      <c r="P10" s="40"/>
    </row>
    <row r="11" spans="1:16" ht="12.75" customHeight="1" thickBot="1" x14ac:dyDescent="0.4">
      <c r="A11" s="79"/>
      <c r="B11" s="79"/>
      <c r="C11" s="81"/>
      <c r="D11" s="85"/>
      <c r="E11" s="86"/>
      <c r="F11" s="87"/>
      <c r="G11" s="89"/>
      <c r="H11" s="93"/>
      <c r="I11" s="94"/>
      <c r="J11" s="94"/>
      <c r="K11" s="94"/>
      <c r="L11" s="94"/>
      <c r="M11" s="94"/>
      <c r="N11" s="94"/>
      <c r="O11" s="95"/>
      <c r="P11" s="40"/>
    </row>
    <row r="12" spans="1:16" s="42" customFormat="1" ht="12.75" customHeight="1" thickBot="1" x14ac:dyDescent="0.35">
      <c r="A12" s="11">
        <v>1</v>
      </c>
      <c r="B12" s="13" t="s">
        <v>10</v>
      </c>
      <c r="C12" s="12" t="s">
        <v>17</v>
      </c>
      <c r="D12" s="96" t="s">
        <v>413</v>
      </c>
      <c r="E12" s="96"/>
      <c r="F12" s="96"/>
      <c r="G12" s="13" t="s">
        <v>11</v>
      </c>
      <c r="H12" s="97" t="s">
        <v>19</v>
      </c>
      <c r="I12" s="97"/>
      <c r="J12" s="97"/>
      <c r="K12" s="97"/>
      <c r="L12" s="97"/>
      <c r="M12" s="97"/>
      <c r="N12" s="97"/>
      <c r="O12" s="14">
        <v>1279.94</v>
      </c>
      <c r="P12" s="6" t="s">
        <v>48</v>
      </c>
    </row>
    <row r="13" spans="1:16" s="42" customFormat="1" ht="12.75" customHeight="1" thickBot="1" x14ac:dyDescent="0.35">
      <c r="A13" s="11">
        <v>2</v>
      </c>
      <c r="B13" s="13"/>
      <c r="C13" s="12"/>
      <c r="D13" s="96"/>
      <c r="E13" s="96"/>
      <c r="F13" s="96"/>
      <c r="G13" s="13"/>
      <c r="H13" s="97"/>
      <c r="I13" s="97"/>
      <c r="J13" s="97"/>
      <c r="K13" s="97"/>
      <c r="L13" s="97"/>
      <c r="M13" s="97"/>
      <c r="N13" s="97"/>
      <c r="O13" s="14"/>
      <c r="P13" s="6"/>
    </row>
    <row r="14" spans="1:16" ht="12.75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+SUM(O12:O14)</f>
        <v>1279.94</v>
      </c>
      <c r="P15" s="40"/>
    </row>
    <row r="16" spans="1:16" ht="12.75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17" ht="12.75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17" s="42" customFormat="1" ht="12.75" customHeight="1" thickBot="1" x14ac:dyDescent="0.35">
      <c r="A18" s="19">
        <v>1</v>
      </c>
      <c r="B18" s="19" t="s">
        <v>10</v>
      </c>
      <c r="C18" s="19" t="s">
        <v>17</v>
      </c>
      <c r="D18" s="118" t="s">
        <v>408</v>
      </c>
      <c r="E18" s="118"/>
      <c r="F18" s="118"/>
      <c r="G18" s="19" t="s">
        <v>11</v>
      </c>
      <c r="H18" s="118" t="s">
        <v>50</v>
      </c>
      <c r="I18" s="118"/>
      <c r="J18" s="118"/>
      <c r="K18" s="118"/>
      <c r="L18" s="118"/>
      <c r="M18" s="118"/>
      <c r="N18" s="118"/>
      <c r="O18" s="20">
        <v>20262.82</v>
      </c>
      <c r="P18" s="43" t="s">
        <v>48</v>
      </c>
      <c r="Q18" s="44"/>
    </row>
    <row r="19" spans="1:17" s="42" customFormat="1" ht="12.75" customHeight="1" thickBot="1" x14ac:dyDescent="0.35">
      <c r="A19" s="19">
        <v>2</v>
      </c>
      <c r="B19" s="19" t="s">
        <v>10</v>
      </c>
      <c r="C19" s="19" t="s">
        <v>17</v>
      </c>
      <c r="D19" s="118" t="s">
        <v>412</v>
      </c>
      <c r="E19" s="118"/>
      <c r="F19" s="118"/>
      <c r="G19" s="19" t="s">
        <v>11</v>
      </c>
      <c r="H19" s="118" t="s">
        <v>411</v>
      </c>
      <c r="I19" s="118"/>
      <c r="J19" s="118"/>
      <c r="K19" s="118"/>
      <c r="L19" s="118"/>
      <c r="M19" s="118"/>
      <c r="N19" s="118"/>
      <c r="O19" s="20">
        <v>8061</v>
      </c>
      <c r="P19" s="43" t="s">
        <v>48</v>
      </c>
      <c r="Q19" s="44"/>
    </row>
    <row r="20" spans="1:17" s="42" customFormat="1" ht="12.75" customHeight="1" thickBot="1" x14ac:dyDescent="0.35">
      <c r="A20" s="19">
        <v>3</v>
      </c>
      <c r="B20" s="19" t="s">
        <v>10</v>
      </c>
      <c r="C20" s="19" t="s">
        <v>17</v>
      </c>
      <c r="D20" s="118" t="s">
        <v>99</v>
      </c>
      <c r="E20" s="118"/>
      <c r="F20" s="118"/>
      <c r="G20" s="19" t="s">
        <v>11</v>
      </c>
      <c r="H20" s="118" t="s">
        <v>60</v>
      </c>
      <c r="I20" s="118"/>
      <c r="J20" s="118"/>
      <c r="K20" s="118"/>
      <c r="L20" s="118"/>
      <c r="M20" s="118"/>
      <c r="N20" s="118"/>
      <c r="O20" s="20">
        <v>600.24</v>
      </c>
      <c r="P20" s="43" t="s">
        <v>48</v>
      </c>
      <c r="Q20" s="44"/>
    </row>
    <row r="21" spans="1:17" s="42" customFormat="1" ht="12.75" customHeight="1" thickBot="1" x14ac:dyDescent="0.35">
      <c r="A21" s="19">
        <v>4</v>
      </c>
      <c r="B21" s="19" t="s">
        <v>10</v>
      </c>
      <c r="C21" s="19" t="s">
        <v>17</v>
      </c>
      <c r="D21" s="118" t="s">
        <v>415</v>
      </c>
      <c r="E21" s="118"/>
      <c r="F21" s="118"/>
      <c r="G21" s="19" t="s">
        <v>11</v>
      </c>
      <c r="H21" s="118" t="s">
        <v>60</v>
      </c>
      <c r="I21" s="118"/>
      <c r="J21" s="118"/>
      <c r="K21" s="118"/>
      <c r="L21" s="118"/>
      <c r="M21" s="118"/>
      <c r="N21" s="118"/>
      <c r="O21" s="20">
        <v>2566.67</v>
      </c>
      <c r="P21" s="43" t="s">
        <v>48</v>
      </c>
      <c r="Q21" s="44"/>
    </row>
    <row r="22" spans="1:17" s="42" customFormat="1" ht="12.75" customHeight="1" thickBot="1" x14ac:dyDescent="0.35">
      <c r="A22" s="19">
        <v>5</v>
      </c>
      <c r="B22" s="19" t="s">
        <v>10</v>
      </c>
      <c r="C22" s="19" t="s">
        <v>17</v>
      </c>
      <c r="D22" s="118" t="s">
        <v>414</v>
      </c>
      <c r="E22" s="118"/>
      <c r="F22" s="118"/>
      <c r="G22" s="19" t="s">
        <v>11</v>
      </c>
      <c r="H22" s="118" t="s">
        <v>60</v>
      </c>
      <c r="I22" s="118"/>
      <c r="J22" s="118"/>
      <c r="K22" s="118"/>
      <c r="L22" s="118"/>
      <c r="M22" s="118"/>
      <c r="N22" s="118"/>
      <c r="O22" s="20">
        <v>1799</v>
      </c>
      <c r="P22" s="43" t="s">
        <v>48</v>
      </c>
      <c r="Q22" s="44"/>
    </row>
    <row r="23" spans="1:17" s="42" customFormat="1" ht="12.75" customHeight="1" thickBot="1" x14ac:dyDescent="0.35">
      <c r="A23" s="19">
        <v>6</v>
      </c>
      <c r="B23" s="19" t="s">
        <v>10</v>
      </c>
      <c r="C23" s="19" t="s">
        <v>17</v>
      </c>
      <c r="D23" s="118" t="s">
        <v>418</v>
      </c>
      <c r="E23" s="118"/>
      <c r="F23" s="118"/>
      <c r="G23" s="19" t="s">
        <v>11</v>
      </c>
      <c r="H23" s="118" t="s">
        <v>34</v>
      </c>
      <c r="I23" s="118"/>
      <c r="J23" s="118"/>
      <c r="K23" s="118"/>
      <c r="L23" s="118"/>
      <c r="M23" s="118"/>
      <c r="N23" s="118"/>
      <c r="O23" s="20">
        <v>35783.58</v>
      </c>
      <c r="P23" s="43" t="s">
        <v>48</v>
      </c>
      <c r="Q23" s="44"/>
    </row>
    <row r="24" spans="1:17" s="42" customFormat="1" ht="12.75" customHeight="1" thickBot="1" x14ac:dyDescent="0.35">
      <c r="A24" s="5"/>
      <c r="B24" s="5"/>
      <c r="C24" s="76"/>
      <c r="D24" s="76"/>
      <c r="E24" s="5"/>
      <c r="F24" s="76"/>
      <c r="G24" s="76"/>
      <c r="H24" s="76"/>
      <c r="I24" s="5"/>
      <c r="J24" s="6"/>
      <c r="K24" s="6"/>
      <c r="L24" s="5"/>
      <c r="M24" s="5"/>
      <c r="N24" s="21"/>
      <c r="O24" s="8"/>
      <c r="P24" s="49"/>
      <c r="Q24" s="44"/>
    </row>
    <row r="25" spans="1:17" ht="12.75" customHeight="1" thickBot="1" x14ac:dyDescent="0.4">
      <c r="A25" s="5"/>
      <c r="B25" s="5"/>
      <c r="C25" s="77"/>
      <c r="D25" s="77"/>
      <c r="E25" s="5"/>
      <c r="F25" s="77"/>
      <c r="G25" s="77"/>
      <c r="H25" s="77"/>
      <c r="I25" s="5"/>
      <c r="J25" s="5"/>
      <c r="K25" s="5"/>
      <c r="L25" s="5"/>
      <c r="M25" s="5"/>
      <c r="N25" s="22" t="s">
        <v>6</v>
      </c>
      <c r="O25" s="23">
        <f>+SUM(O18:O24)</f>
        <v>69073.31</v>
      </c>
      <c r="P25" s="40"/>
    </row>
    <row r="26" spans="1:17" ht="12.75" hidden="1" customHeight="1" x14ac:dyDescent="0.35">
      <c r="A26" s="119" t="s">
        <v>7</v>
      </c>
      <c r="B26" s="119" t="s">
        <v>84</v>
      </c>
      <c r="C26" s="121" t="s">
        <v>2</v>
      </c>
      <c r="D26" s="123" t="s">
        <v>3</v>
      </c>
      <c r="E26" s="124"/>
      <c r="F26" s="125"/>
      <c r="G26" s="129" t="s">
        <v>4</v>
      </c>
      <c r="H26" s="131" t="s">
        <v>13</v>
      </c>
      <c r="I26" s="132"/>
      <c r="J26" s="132"/>
      <c r="K26" s="132"/>
      <c r="L26" s="132"/>
      <c r="M26" s="132"/>
      <c r="N26" s="132"/>
      <c r="O26" s="133"/>
    </row>
    <row r="27" spans="1:17" ht="12.75" hidden="1" customHeight="1" thickBot="1" x14ac:dyDescent="0.4">
      <c r="A27" s="120"/>
      <c r="B27" s="120"/>
      <c r="C27" s="122"/>
      <c r="D27" s="126"/>
      <c r="E27" s="127"/>
      <c r="F27" s="128"/>
      <c r="G27" s="130"/>
      <c r="H27" s="134"/>
      <c r="I27" s="135"/>
      <c r="J27" s="135"/>
      <c r="K27" s="135"/>
      <c r="L27" s="135"/>
      <c r="M27" s="135"/>
      <c r="N27" s="135"/>
      <c r="O27" s="136"/>
      <c r="P27" s="40"/>
    </row>
    <row r="28" spans="1:17" ht="12.75" hidden="1" customHeight="1" thickBot="1" x14ac:dyDescent="0.4">
      <c r="A28" s="26">
        <v>1</v>
      </c>
      <c r="B28" s="26"/>
      <c r="C28" s="27"/>
      <c r="D28" s="137"/>
      <c r="E28" s="137"/>
      <c r="F28" s="137"/>
      <c r="G28" s="28"/>
      <c r="H28" s="138"/>
      <c r="I28" s="138"/>
      <c r="J28" s="138"/>
      <c r="K28" s="138"/>
      <c r="L28" s="138"/>
      <c r="M28" s="138"/>
      <c r="N28" s="138"/>
      <c r="O28" s="3"/>
      <c r="P28" s="40"/>
    </row>
    <row r="29" spans="1:17" ht="12.75" hidden="1" customHeight="1" thickBot="1" x14ac:dyDescent="0.4">
      <c r="A29" s="26">
        <v>2</v>
      </c>
      <c r="B29" s="26"/>
      <c r="C29" s="27"/>
      <c r="D29" s="163"/>
      <c r="E29" s="163"/>
      <c r="F29" s="163"/>
      <c r="G29" s="28"/>
      <c r="H29" s="138"/>
      <c r="I29" s="138"/>
      <c r="J29" s="138"/>
      <c r="K29" s="138"/>
      <c r="L29" s="138"/>
      <c r="M29" s="138"/>
      <c r="N29" s="138"/>
      <c r="O29" s="3"/>
      <c r="P29" s="46"/>
      <c r="Q29" s="47"/>
    </row>
    <row r="30" spans="1:17" ht="12.75" hidden="1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29"/>
      <c r="O30" s="8"/>
      <c r="P30" s="46"/>
      <c r="Q30" s="47"/>
    </row>
    <row r="31" spans="1:17" ht="12.75" hidden="1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0" t="s">
        <v>6</v>
      </c>
      <c r="O31" s="31">
        <f>+SUM(O28:O30)</f>
        <v>0</v>
      </c>
    </row>
    <row r="32" spans="1:17" ht="12.75" customHeight="1" x14ac:dyDescent="0.35">
      <c r="A32" s="139" t="s">
        <v>7</v>
      </c>
      <c r="B32" s="139" t="s">
        <v>1</v>
      </c>
      <c r="C32" s="141" t="s">
        <v>2</v>
      </c>
      <c r="D32" s="143" t="s">
        <v>3</v>
      </c>
      <c r="E32" s="144"/>
      <c r="F32" s="145"/>
      <c r="G32" s="149" t="s">
        <v>4</v>
      </c>
      <c r="H32" s="151" t="s">
        <v>14</v>
      </c>
      <c r="I32" s="152"/>
      <c r="J32" s="152"/>
      <c r="K32" s="152"/>
      <c r="L32" s="152"/>
      <c r="M32" s="152"/>
      <c r="N32" s="152"/>
      <c r="O32" s="153"/>
    </row>
    <row r="33" spans="1:16383" ht="15.75" customHeight="1" thickBot="1" x14ac:dyDescent="0.4">
      <c r="A33" s="140"/>
      <c r="B33" s="140"/>
      <c r="C33" s="142"/>
      <c r="D33" s="146"/>
      <c r="E33" s="147"/>
      <c r="F33" s="148"/>
      <c r="G33" s="150"/>
      <c r="H33" s="154"/>
      <c r="I33" s="155"/>
      <c r="J33" s="155"/>
      <c r="K33" s="155"/>
      <c r="L33" s="155"/>
      <c r="M33" s="155"/>
      <c r="N33" s="155"/>
      <c r="O33" s="156"/>
    </row>
    <row r="34" spans="1:16383" ht="15.75" customHeight="1" thickBot="1" x14ac:dyDescent="0.4">
      <c r="A34" s="32">
        <v>1</v>
      </c>
      <c r="B34" s="32" t="s">
        <v>10</v>
      </c>
      <c r="C34" s="33" t="s">
        <v>196</v>
      </c>
      <c r="D34" s="158" t="s">
        <v>407</v>
      </c>
      <c r="E34" s="158"/>
      <c r="F34" s="158"/>
      <c r="G34" s="34" t="s">
        <v>11</v>
      </c>
      <c r="H34" s="158" t="s">
        <v>194</v>
      </c>
      <c r="I34" s="158"/>
      <c r="J34" s="158"/>
      <c r="K34" s="158"/>
      <c r="L34" s="158"/>
      <c r="M34" s="158"/>
      <c r="N34" s="158"/>
      <c r="O34" s="14">
        <f>200+300</f>
        <v>500</v>
      </c>
      <c r="P34" s="5" t="s">
        <v>48</v>
      </c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</row>
    <row r="35" spans="1:16383" ht="15.75" customHeight="1" thickBot="1" x14ac:dyDescent="0.4">
      <c r="A35" s="32">
        <v>2</v>
      </c>
      <c r="B35" s="32" t="s">
        <v>10</v>
      </c>
      <c r="C35" s="33" t="s">
        <v>10</v>
      </c>
      <c r="D35" s="158" t="s">
        <v>417</v>
      </c>
      <c r="E35" s="158"/>
      <c r="F35" s="158"/>
      <c r="G35" s="34" t="s">
        <v>11</v>
      </c>
      <c r="H35" s="158" t="s">
        <v>386</v>
      </c>
      <c r="I35" s="158"/>
      <c r="J35" s="158"/>
      <c r="K35" s="158"/>
      <c r="L35" s="158"/>
      <c r="M35" s="158"/>
      <c r="N35" s="158"/>
      <c r="O35" s="14">
        <v>4000</v>
      </c>
      <c r="P35" t="s">
        <v>48</v>
      </c>
    </row>
    <row r="36" spans="1:16383" ht="15.75" customHeight="1" thickBot="1" x14ac:dyDescent="0.4">
      <c r="A36" s="32">
        <v>3</v>
      </c>
      <c r="B36" s="32" t="s">
        <v>10</v>
      </c>
      <c r="C36" s="33" t="s">
        <v>10</v>
      </c>
      <c r="D36" s="158" t="s">
        <v>417</v>
      </c>
      <c r="E36" s="158"/>
      <c r="F36" s="158"/>
      <c r="G36" s="34" t="s">
        <v>11</v>
      </c>
      <c r="H36" s="158" t="s">
        <v>416</v>
      </c>
      <c r="I36" s="158"/>
      <c r="J36" s="158"/>
      <c r="K36" s="158"/>
      <c r="L36" s="158"/>
      <c r="M36" s="158"/>
      <c r="N36" s="158"/>
      <c r="O36" s="14">
        <v>4000</v>
      </c>
      <c r="P36" t="s">
        <v>48</v>
      </c>
    </row>
    <row r="37" spans="1:16383" ht="15" customHeight="1" thickBot="1" x14ac:dyDescent="0.4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35"/>
      <c r="O37" s="8"/>
    </row>
    <row r="38" spans="1:16383" ht="15.75" customHeight="1" thickBot="1" x14ac:dyDescent="0.4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36" t="s">
        <v>6</v>
      </c>
      <c r="O38" s="37">
        <f>+SUM(O34:O37)</f>
        <v>8500</v>
      </c>
    </row>
    <row r="39" spans="1:16383" x14ac:dyDescent="0.3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38"/>
    </row>
    <row r="40" spans="1:16383" ht="15.5" x14ac:dyDescent="0.35">
      <c r="A40" s="5"/>
      <c r="B40" s="5"/>
      <c r="C40" s="99"/>
      <c r="D40" s="99"/>
      <c r="E40" s="5"/>
      <c r="F40" s="99"/>
      <c r="G40" s="99"/>
      <c r="H40" s="99"/>
      <c r="I40" s="5"/>
      <c r="J40" s="5"/>
      <c r="K40" s="5"/>
      <c r="L40" s="159" t="s">
        <v>15</v>
      </c>
      <c r="M40" s="159"/>
      <c r="N40" s="159"/>
      <c r="O40" s="39">
        <f>+O25+O15+O9+O31+O38</f>
        <v>104186.88</v>
      </c>
    </row>
    <row r="43" spans="1:16383" x14ac:dyDescent="0.35">
      <c r="O43" s="48"/>
    </row>
    <row r="44" spans="1:16383" x14ac:dyDescent="0.35">
      <c r="O44" s="48"/>
    </row>
  </sheetData>
  <mergeCells count="80">
    <mergeCell ref="D34:F34"/>
    <mergeCell ref="H34:N34"/>
    <mergeCell ref="D35:F35"/>
    <mergeCell ref="H35:N35"/>
    <mergeCell ref="C40:D40"/>
    <mergeCell ref="F40:H40"/>
    <mergeCell ref="L40:N40"/>
    <mergeCell ref="D28:F28"/>
    <mergeCell ref="H28:N28"/>
    <mergeCell ref="D29:F29"/>
    <mergeCell ref="H29:N29"/>
    <mergeCell ref="A32:A33"/>
    <mergeCell ref="B32:B33"/>
    <mergeCell ref="C32:C33"/>
    <mergeCell ref="D32:F33"/>
    <mergeCell ref="G32:G33"/>
    <mergeCell ref="H32:O33"/>
    <mergeCell ref="A26:A27"/>
    <mergeCell ref="B26:B27"/>
    <mergeCell ref="C26:C27"/>
    <mergeCell ref="D26:F27"/>
    <mergeCell ref="G26:G27"/>
    <mergeCell ref="H26:O27"/>
    <mergeCell ref="C24:D24"/>
    <mergeCell ref="F24:H24"/>
    <mergeCell ref="C25:D25"/>
    <mergeCell ref="F25:H25"/>
    <mergeCell ref="A16:A17"/>
    <mergeCell ref="B16:B17"/>
    <mergeCell ref="C16:C17"/>
    <mergeCell ref="D16:F17"/>
    <mergeCell ref="G16:G17"/>
    <mergeCell ref="A10:A11"/>
    <mergeCell ref="B10:B11"/>
    <mergeCell ref="C10:C11"/>
    <mergeCell ref="D10:F11"/>
    <mergeCell ref="G10:G11"/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  <mergeCell ref="D6:F6"/>
    <mergeCell ref="H6:N6"/>
    <mergeCell ref="D20:F20"/>
    <mergeCell ref="H20:N20"/>
    <mergeCell ref="D21:F21"/>
    <mergeCell ref="H21:N21"/>
    <mergeCell ref="D12:F12"/>
    <mergeCell ref="H12:N12"/>
    <mergeCell ref="D13:F13"/>
    <mergeCell ref="H13:N13"/>
    <mergeCell ref="C8:D8"/>
    <mergeCell ref="F8:H8"/>
    <mergeCell ref="C9:D9"/>
    <mergeCell ref="F9:H9"/>
    <mergeCell ref="H10:O11"/>
    <mergeCell ref="D18:F18"/>
    <mergeCell ref="D22:F22"/>
    <mergeCell ref="H22:N22"/>
    <mergeCell ref="D7:F7"/>
    <mergeCell ref="H7:N7"/>
    <mergeCell ref="D36:F36"/>
    <mergeCell ref="H36:N36"/>
    <mergeCell ref="D23:F23"/>
    <mergeCell ref="H23:N23"/>
    <mergeCell ref="H18:N18"/>
    <mergeCell ref="D19:F19"/>
    <mergeCell ref="H19:N19"/>
    <mergeCell ref="C14:D14"/>
    <mergeCell ref="F14:H14"/>
    <mergeCell ref="C15:D15"/>
    <mergeCell ref="F15:H15"/>
    <mergeCell ref="H16:O1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EDC46-5CA4-42B2-8974-918063269704}">
  <dimension ref="A1:XFC44"/>
  <sheetViews>
    <sheetView workbookViewId="0">
      <selection activeCell="P7" sqref="P7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419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302</v>
      </c>
      <c r="D4" s="75" t="s">
        <v>422</v>
      </c>
      <c r="E4" s="75"/>
      <c r="F4" s="75"/>
      <c r="G4" s="2" t="s">
        <v>11</v>
      </c>
      <c r="H4" s="160" t="s">
        <v>93</v>
      </c>
      <c r="I4" s="160"/>
      <c r="J4" s="160"/>
      <c r="K4" s="160"/>
      <c r="L4" s="160"/>
      <c r="M4" s="160"/>
      <c r="N4" s="160"/>
      <c r="O4" s="20">
        <v>13812</v>
      </c>
      <c r="P4" s="41"/>
    </row>
    <row r="5" spans="1:16" s="42" customFormat="1" ht="12.75" customHeight="1" thickBot="1" x14ac:dyDescent="0.35">
      <c r="A5" s="1">
        <v>2</v>
      </c>
      <c r="B5" s="1" t="s">
        <v>10</v>
      </c>
      <c r="C5" s="1" t="s">
        <v>302</v>
      </c>
      <c r="D5" s="75" t="s">
        <v>423</v>
      </c>
      <c r="E5" s="75"/>
      <c r="F5" s="75"/>
      <c r="G5" s="2" t="s">
        <v>11</v>
      </c>
      <c r="H5" s="160" t="s">
        <v>93</v>
      </c>
      <c r="I5" s="160"/>
      <c r="J5" s="160"/>
      <c r="K5" s="160"/>
      <c r="L5" s="160"/>
      <c r="M5" s="160"/>
      <c r="N5" s="160"/>
      <c r="O5" s="3">
        <v>10022</v>
      </c>
      <c r="P5" s="41"/>
    </row>
    <row r="6" spans="1:16" s="42" customFormat="1" ht="12.75" customHeight="1" thickBot="1" x14ac:dyDescent="0.35">
      <c r="A6" s="1">
        <v>3</v>
      </c>
      <c r="B6" s="1" t="s">
        <v>10</v>
      </c>
      <c r="C6" s="1" t="s">
        <v>302</v>
      </c>
      <c r="D6" s="75" t="s">
        <v>424</v>
      </c>
      <c r="E6" s="75"/>
      <c r="F6" s="75"/>
      <c r="G6" s="2" t="s">
        <v>11</v>
      </c>
      <c r="H6" s="160" t="s">
        <v>93</v>
      </c>
      <c r="I6" s="160"/>
      <c r="J6" s="160"/>
      <c r="K6" s="160"/>
      <c r="L6" s="160"/>
      <c r="M6" s="160"/>
      <c r="N6" s="160"/>
      <c r="O6" s="3">
        <v>2369</v>
      </c>
      <c r="P6" s="41"/>
    </row>
    <row r="7" spans="1:16" s="42" customFormat="1" ht="12.75" customHeight="1" thickBot="1" x14ac:dyDescent="0.35">
      <c r="A7" s="1">
        <v>4</v>
      </c>
      <c r="B7" s="1" t="s">
        <v>10</v>
      </c>
      <c r="C7" s="1" t="s">
        <v>104</v>
      </c>
      <c r="D7" s="161" t="s">
        <v>425</v>
      </c>
      <c r="E7" s="161"/>
      <c r="F7" s="161"/>
      <c r="G7" s="2" t="s">
        <v>11</v>
      </c>
      <c r="H7" s="160" t="s">
        <v>102</v>
      </c>
      <c r="I7" s="160"/>
      <c r="J7" s="160"/>
      <c r="K7" s="160"/>
      <c r="L7" s="160"/>
      <c r="M7" s="160"/>
      <c r="N7" s="160"/>
      <c r="O7" s="3">
        <v>928</v>
      </c>
      <c r="P7" s="41" t="s">
        <v>48</v>
      </c>
    </row>
    <row r="8" spans="1:16" s="42" customFormat="1" ht="12.75" customHeight="1" thickBot="1" x14ac:dyDescent="0.35">
      <c r="A8" s="1">
        <v>5</v>
      </c>
      <c r="B8" s="1" t="s">
        <v>10</v>
      </c>
      <c r="C8" s="1" t="s">
        <v>169</v>
      </c>
      <c r="D8" s="161" t="s">
        <v>428</v>
      </c>
      <c r="E8" s="161"/>
      <c r="F8" s="161"/>
      <c r="G8" s="2" t="s">
        <v>11</v>
      </c>
      <c r="H8" s="160" t="s">
        <v>187</v>
      </c>
      <c r="I8" s="160"/>
      <c r="J8" s="160"/>
      <c r="K8" s="160"/>
      <c r="L8" s="160"/>
      <c r="M8" s="160"/>
      <c r="N8" s="160"/>
      <c r="O8" s="3">
        <v>16240</v>
      </c>
      <c r="P8" s="41" t="s">
        <v>48</v>
      </c>
    </row>
    <row r="9" spans="1:16" s="42" customFormat="1" ht="12.75" customHeight="1" thickBot="1" x14ac:dyDescent="0.35">
      <c r="A9" s="1">
        <v>6</v>
      </c>
      <c r="B9" s="1" t="s">
        <v>10</v>
      </c>
      <c r="C9" s="1" t="s">
        <v>27</v>
      </c>
      <c r="D9" s="161" t="s">
        <v>429</v>
      </c>
      <c r="E9" s="161"/>
      <c r="F9" s="161"/>
      <c r="G9" s="2" t="s">
        <v>11</v>
      </c>
      <c r="H9" s="160" t="s">
        <v>118</v>
      </c>
      <c r="I9" s="160"/>
      <c r="J9" s="160"/>
      <c r="K9" s="160"/>
      <c r="L9" s="160"/>
      <c r="M9" s="160"/>
      <c r="N9" s="160"/>
      <c r="O9" s="3">
        <v>6668.84</v>
      </c>
      <c r="P9" s="41" t="s">
        <v>48</v>
      </c>
    </row>
    <row r="10" spans="1:16" ht="12.75" customHeight="1" thickBot="1" x14ac:dyDescent="0.4">
      <c r="A10" s="4"/>
      <c r="B10" s="5"/>
      <c r="C10" s="76"/>
      <c r="D10" s="76"/>
      <c r="E10" s="5"/>
      <c r="F10" s="99"/>
      <c r="G10" s="99"/>
      <c r="H10" s="99"/>
      <c r="I10" s="5"/>
      <c r="J10" s="6"/>
      <c r="K10" s="6"/>
      <c r="L10" s="5"/>
      <c r="M10" s="5"/>
      <c r="N10" s="7"/>
      <c r="O10" s="8"/>
      <c r="P10" s="40"/>
    </row>
    <row r="11" spans="1:16" ht="12.75" customHeight="1" thickBot="1" x14ac:dyDescent="0.4">
      <c r="A11" s="5"/>
      <c r="B11" s="5"/>
      <c r="C11" s="77"/>
      <c r="D11" s="77"/>
      <c r="E11" s="5"/>
      <c r="F11" s="77"/>
      <c r="G11" s="77"/>
      <c r="H11" s="77"/>
      <c r="I11" s="5"/>
      <c r="J11" s="5"/>
      <c r="K11" s="5"/>
      <c r="L11" s="5"/>
      <c r="M11" s="5"/>
      <c r="N11" s="9" t="s">
        <v>6</v>
      </c>
      <c r="O11" s="10">
        <f>+SUM(O4:O10)</f>
        <v>50039.839999999997</v>
      </c>
      <c r="P11" s="40"/>
    </row>
    <row r="12" spans="1:16" ht="12.75" customHeight="1" x14ac:dyDescent="0.35">
      <c r="A12" s="78" t="s">
        <v>7</v>
      </c>
      <c r="B12" s="78" t="s">
        <v>1</v>
      </c>
      <c r="C12" s="80" t="s">
        <v>2</v>
      </c>
      <c r="D12" s="82" t="s">
        <v>3</v>
      </c>
      <c r="E12" s="83"/>
      <c r="F12" s="84"/>
      <c r="G12" s="88" t="s">
        <v>4</v>
      </c>
      <c r="H12" s="90" t="s">
        <v>8</v>
      </c>
      <c r="I12" s="91"/>
      <c r="J12" s="91"/>
      <c r="K12" s="91"/>
      <c r="L12" s="91"/>
      <c r="M12" s="91"/>
      <c r="N12" s="91"/>
      <c r="O12" s="92"/>
      <c r="P12" s="40"/>
    </row>
    <row r="13" spans="1:16" ht="12.75" customHeight="1" thickBot="1" x14ac:dyDescent="0.4">
      <c r="A13" s="79"/>
      <c r="B13" s="79"/>
      <c r="C13" s="81"/>
      <c r="D13" s="85"/>
      <c r="E13" s="86"/>
      <c r="F13" s="87"/>
      <c r="G13" s="89"/>
      <c r="H13" s="93"/>
      <c r="I13" s="94"/>
      <c r="J13" s="94"/>
      <c r="K13" s="94"/>
      <c r="L13" s="94"/>
      <c r="M13" s="94"/>
      <c r="N13" s="94"/>
      <c r="O13" s="95"/>
      <c r="P13" s="40"/>
    </row>
    <row r="14" spans="1:16" s="42" customFormat="1" ht="12.75" customHeight="1" thickBot="1" x14ac:dyDescent="0.35">
      <c r="A14" s="11">
        <v>1</v>
      </c>
      <c r="B14" s="13" t="s">
        <v>10</v>
      </c>
      <c r="C14" s="12" t="s">
        <v>17</v>
      </c>
      <c r="D14" s="96" t="s">
        <v>430</v>
      </c>
      <c r="E14" s="96"/>
      <c r="F14" s="96"/>
      <c r="G14" s="13" t="s">
        <v>11</v>
      </c>
      <c r="H14" s="97" t="s">
        <v>303</v>
      </c>
      <c r="I14" s="97"/>
      <c r="J14" s="97"/>
      <c r="K14" s="97"/>
      <c r="L14" s="97"/>
      <c r="M14" s="97"/>
      <c r="N14" s="97"/>
      <c r="O14" s="14">
        <v>4686</v>
      </c>
      <c r="P14" s="6" t="s">
        <v>48</v>
      </c>
    </row>
    <row r="15" spans="1:16" s="42" customFormat="1" ht="12.75" customHeight="1" thickBot="1" x14ac:dyDescent="0.35">
      <c r="A15" s="11">
        <v>2</v>
      </c>
      <c r="B15" s="13"/>
      <c r="C15" s="12"/>
      <c r="D15" s="96"/>
      <c r="E15" s="96"/>
      <c r="F15" s="96"/>
      <c r="G15" s="13"/>
      <c r="H15" s="97"/>
      <c r="I15" s="97"/>
      <c r="J15" s="97"/>
      <c r="K15" s="97"/>
      <c r="L15" s="97"/>
      <c r="M15" s="97"/>
      <c r="N15" s="97"/>
      <c r="O15" s="14"/>
      <c r="P15" s="6"/>
    </row>
    <row r="16" spans="1:16" ht="12.75" customHeight="1" thickBot="1" x14ac:dyDescent="0.4">
      <c r="A16" s="5"/>
      <c r="B16" s="5"/>
      <c r="C16" s="99"/>
      <c r="D16" s="99"/>
      <c r="E16" s="5"/>
      <c r="F16" s="99"/>
      <c r="G16" s="99"/>
      <c r="H16" s="99"/>
      <c r="I16" s="5"/>
      <c r="J16" s="6"/>
      <c r="K16" s="6"/>
      <c r="L16" s="15"/>
      <c r="M16" s="5"/>
      <c r="N16" s="16"/>
      <c r="O16" s="8"/>
      <c r="P16" s="40"/>
    </row>
    <row r="17" spans="1:17" ht="12.75" customHeight="1" thickBot="1" x14ac:dyDescent="0.4">
      <c r="A17" s="5"/>
      <c r="B17" s="5"/>
      <c r="C17" s="77"/>
      <c r="D17" s="77"/>
      <c r="E17" s="5"/>
      <c r="F17" s="77"/>
      <c r="G17" s="77"/>
      <c r="H17" s="77"/>
      <c r="I17" s="5"/>
      <c r="J17" s="5"/>
      <c r="K17" s="5"/>
      <c r="L17" s="5"/>
      <c r="M17" s="5"/>
      <c r="N17" s="17" t="s">
        <v>6</v>
      </c>
      <c r="O17" s="18">
        <f>+SUM(O14:O16)</f>
        <v>4686</v>
      </c>
      <c r="P17" s="40"/>
    </row>
    <row r="18" spans="1:17" ht="12.75" customHeight="1" x14ac:dyDescent="0.35">
      <c r="A18" s="100" t="s">
        <v>7</v>
      </c>
      <c r="B18" s="100" t="s">
        <v>1</v>
      </c>
      <c r="C18" s="102" t="s">
        <v>2</v>
      </c>
      <c r="D18" s="104" t="s">
        <v>3</v>
      </c>
      <c r="E18" s="105"/>
      <c r="F18" s="106"/>
      <c r="G18" s="110" t="s">
        <v>4</v>
      </c>
      <c r="H18" s="112" t="s">
        <v>9</v>
      </c>
      <c r="I18" s="113"/>
      <c r="J18" s="113"/>
      <c r="K18" s="113"/>
      <c r="L18" s="113"/>
      <c r="M18" s="113"/>
      <c r="N18" s="113"/>
      <c r="O18" s="114"/>
      <c r="P18" s="40"/>
    </row>
    <row r="19" spans="1:17" ht="12.75" customHeight="1" thickBot="1" x14ac:dyDescent="0.4">
      <c r="A19" s="101"/>
      <c r="B19" s="101"/>
      <c r="C19" s="103"/>
      <c r="D19" s="107"/>
      <c r="E19" s="108"/>
      <c r="F19" s="109"/>
      <c r="G19" s="111"/>
      <c r="H19" s="115"/>
      <c r="I19" s="116"/>
      <c r="J19" s="116"/>
      <c r="K19" s="116"/>
      <c r="L19" s="116"/>
      <c r="M19" s="116"/>
      <c r="N19" s="116"/>
      <c r="O19" s="117"/>
      <c r="P19" s="40"/>
    </row>
    <row r="20" spans="1:17" s="42" customFormat="1" ht="12.75" customHeight="1" thickBot="1" x14ac:dyDescent="0.35">
      <c r="A20" s="19">
        <v>1</v>
      </c>
      <c r="B20" s="19" t="s">
        <v>10</v>
      </c>
      <c r="C20" s="19" t="s">
        <v>17</v>
      </c>
      <c r="D20" s="118" t="s">
        <v>420</v>
      </c>
      <c r="E20" s="118"/>
      <c r="F20" s="118"/>
      <c r="G20" s="19" t="s">
        <v>11</v>
      </c>
      <c r="H20" s="118" t="s">
        <v>93</v>
      </c>
      <c r="I20" s="118"/>
      <c r="J20" s="118"/>
      <c r="K20" s="118"/>
      <c r="L20" s="118"/>
      <c r="M20" s="118"/>
      <c r="N20" s="118"/>
      <c r="O20" s="20">
        <v>399</v>
      </c>
      <c r="P20" s="43" t="s">
        <v>48</v>
      </c>
      <c r="Q20" s="44"/>
    </row>
    <row r="21" spans="1:17" s="42" customFormat="1" ht="12.75" customHeight="1" thickBot="1" x14ac:dyDescent="0.35">
      <c r="A21" s="19">
        <v>2</v>
      </c>
      <c r="B21" s="19" t="s">
        <v>10</v>
      </c>
      <c r="C21" s="19" t="s">
        <v>45</v>
      </c>
      <c r="D21" s="118" t="s">
        <v>421</v>
      </c>
      <c r="E21" s="118"/>
      <c r="F21" s="118"/>
      <c r="G21" s="19" t="s">
        <v>11</v>
      </c>
      <c r="H21" s="118" t="s">
        <v>71</v>
      </c>
      <c r="I21" s="118"/>
      <c r="J21" s="118"/>
      <c r="K21" s="118"/>
      <c r="L21" s="118"/>
      <c r="M21" s="118"/>
      <c r="N21" s="118"/>
      <c r="O21" s="20">
        <v>187</v>
      </c>
      <c r="P21" s="43" t="s">
        <v>48</v>
      </c>
      <c r="Q21" s="44"/>
    </row>
    <row r="22" spans="1:17" s="42" customFormat="1" ht="12.75" customHeight="1" thickBot="1" x14ac:dyDescent="0.35">
      <c r="A22" s="19">
        <v>2</v>
      </c>
      <c r="B22" s="19" t="s">
        <v>10</v>
      </c>
      <c r="C22" s="19" t="s">
        <v>144</v>
      </c>
      <c r="D22" s="118" t="s">
        <v>426</v>
      </c>
      <c r="E22" s="118"/>
      <c r="F22" s="118"/>
      <c r="G22" s="19" t="s">
        <v>11</v>
      </c>
      <c r="H22" s="118" t="s">
        <v>266</v>
      </c>
      <c r="I22" s="118"/>
      <c r="J22" s="118"/>
      <c r="K22" s="118"/>
      <c r="L22" s="118"/>
      <c r="M22" s="118"/>
      <c r="N22" s="118"/>
      <c r="O22" s="20">
        <v>2668</v>
      </c>
      <c r="P22" s="43" t="s">
        <v>48</v>
      </c>
      <c r="Q22" s="44"/>
    </row>
    <row r="23" spans="1:17" s="42" customFormat="1" ht="12.75" customHeight="1" thickBot="1" x14ac:dyDescent="0.35">
      <c r="A23" s="19">
        <v>4</v>
      </c>
      <c r="B23" s="19" t="s">
        <v>10</v>
      </c>
      <c r="C23" s="19" t="s">
        <v>144</v>
      </c>
      <c r="D23" s="118" t="s">
        <v>427</v>
      </c>
      <c r="E23" s="118"/>
      <c r="F23" s="118"/>
      <c r="G23" s="19" t="s">
        <v>11</v>
      </c>
      <c r="H23" s="118" t="s">
        <v>96</v>
      </c>
      <c r="I23" s="118"/>
      <c r="J23" s="118"/>
      <c r="K23" s="118"/>
      <c r="L23" s="118"/>
      <c r="M23" s="118"/>
      <c r="N23" s="118"/>
      <c r="O23" s="20">
        <v>1280</v>
      </c>
      <c r="P23" s="43" t="s">
        <v>48</v>
      </c>
      <c r="Q23" s="44"/>
    </row>
    <row r="24" spans="1:17" s="42" customFormat="1" ht="12.75" customHeight="1" thickBot="1" x14ac:dyDescent="0.35">
      <c r="A24" s="5"/>
      <c r="B24" s="5"/>
      <c r="C24" s="76"/>
      <c r="D24" s="76"/>
      <c r="E24" s="5"/>
      <c r="F24" s="76"/>
      <c r="G24" s="76"/>
      <c r="H24" s="76"/>
      <c r="I24" s="5"/>
      <c r="J24" s="6"/>
      <c r="K24" s="6"/>
      <c r="L24" s="5"/>
      <c r="M24" s="5"/>
      <c r="N24" s="21"/>
      <c r="O24" s="8"/>
      <c r="P24" s="49"/>
      <c r="Q24" s="44"/>
    </row>
    <row r="25" spans="1:17" ht="12.75" customHeight="1" thickBot="1" x14ac:dyDescent="0.4">
      <c r="A25" s="5"/>
      <c r="B25" s="5"/>
      <c r="C25" s="77"/>
      <c r="D25" s="77"/>
      <c r="E25" s="5"/>
      <c r="F25" s="77"/>
      <c r="G25" s="77"/>
      <c r="H25" s="77"/>
      <c r="I25" s="5"/>
      <c r="J25" s="5"/>
      <c r="K25" s="5"/>
      <c r="L25" s="5"/>
      <c r="M25" s="5"/>
      <c r="N25" s="22" t="s">
        <v>6</v>
      </c>
      <c r="O25" s="23">
        <f>+SUM(O20:O24)</f>
        <v>4534</v>
      </c>
      <c r="P25" s="40"/>
    </row>
    <row r="26" spans="1:17" ht="12.75" hidden="1" customHeight="1" x14ac:dyDescent="0.35">
      <c r="A26" s="119" t="s">
        <v>7</v>
      </c>
      <c r="B26" s="119" t="s">
        <v>84</v>
      </c>
      <c r="C26" s="121" t="s">
        <v>2</v>
      </c>
      <c r="D26" s="123" t="s">
        <v>3</v>
      </c>
      <c r="E26" s="124"/>
      <c r="F26" s="125"/>
      <c r="G26" s="129" t="s">
        <v>4</v>
      </c>
      <c r="H26" s="131" t="s">
        <v>13</v>
      </c>
      <c r="I26" s="132"/>
      <c r="J26" s="132"/>
      <c r="K26" s="132"/>
      <c r="L26" s="132"/>
      <c r="M26" s="132"/>
      <c r="N26" s="132"/>
      <c r="O26" s="133"/>
    </row>
    <row r="27" spans="1:17" ht="12.75" hidden="1" customHeight="1" x14ac:dyDescent="0.35">
      <c r="A27" s="120"/>
      <c r="B27" s="120"/>
      <c r="C27" s="122"/>
      <c r="D27" s="126"/>
      <c r="E27" s="127"/>
      <c r="F27" s="128"/>
      <c r="G27" s="130"/>
      <c r="H27" s="134"/>
      <c r="I27" s="135"/>
      <c r="J27" s="135"/>
      <c r="K27" s="135"/>
      <c r="L27" s="135"/>
      <c r="M27" s="135"/>
      <c r="N27" s="135"/>
      <c r="O27" s="136"/>
      <c r="P27" s="40"/>
    </row>
    <row r="28" spans="1:17" ht="12.75" hidden="1" customHeight="1" x14ac:dyDescent="0.35">
      <c r="A28" s="26">
        <v>1</v>
      </c>
      <c r="B28" s="26"/>
      <c r="C28" s="27"/>
      <c r="D28" s="137"/>
      <c r="E28" s="137"/>
      <c r="F28" s="137"/>
      <c r="G28" s="28"/>
      <c r="H28" s="138"/>
      <c r="I28" s="138"/>
      <c r="J28" s="138"/>
      <c r="K28" s="138"/>
      <c r="L28" s="138"/>
      <c r="M28" s="138"/>
      <c r="N28" s="138"/>
      <c r="O28" s="3"/>
      <c r="P28" s="40"/>
    </row>
    <row r="29" spans="1:17" ht="12.75" hidden="1" customHeight="1" x14ac:dyDescent="0.35">
      <c r="A29" s="26">
        <v>2</v>
      </c>
      <c r="B29" s="26"/>
      <c r="C29" s="27"/>
      <c r="D29" s="163"/>
      <c r="E29" s="163"/>
      <c r="F29" s="163"/>
      <c r="G29" s="28"/>
      <c r="H29" s="138"/>
      <c r="I29" s="138"/>
      <c r="J29" s="138"/>
      <c r="K29" s="138"/>
      <c r="L29" s="138"/>
      <c r="M29" s="138"/>
      <c r="N29" s="138"/>
      <c r="O29" s="3"/>
      <c r="P29" s="46"/>
      <c r="Q29" s="47"/>
    </row>
    <row r="30" spans="1:17" ht="12.75" hidden="1" customHeight="1" x14ac:dyDescent="0.3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29"/>
      <c r="O30" s="8"/>
      <c r="P30" s="46"/>
      <c r="Q30" s="47"/>
    </row>
    <row r="31" spans="1:17" ht="12.75" hidden="1" customHeight="1" x14ac:dyDescent="0.3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0" t="s">
        <v>6</v>
      </c>
      <c r="O31" s="31">
        <f>+SUM(O28:O30)</f>
        <v>0</v>
      </c>
    </row>
    <row r="32" spans="1:17" ht="12.75" customHeight="1" x14ac:dyDescent="0.35">
      <c r="A32" s="139" t="s">
        <v>7</v>
      </c>
      <c r="B32" s="139" t="s">
        <v>1</v>
      </c>
      <c r="C32" s="141" t="s">
        <v>2</v>
      </c>
      <c r="D32" s="143" t="s">
        <v>3</v>
      </c>
      <c r="E32" s="144"/>
      <c r="F32" s="145"/>
      <c r="G32" s="149" t="s">
        <v>4</v>
      </c>
      <c r="H32" s="151" t="s">
        <v>14</v>
      </c>
      <c r="I32" s="152"/>
      <c r="J32" s="152"/>
      <c r="K32" s="152"/>
      <c r="L32" s="152"/>
      <c r="M32" s="152"/>
      <c r="N32" s="152"/>
      <c r="O32" s="153"/>
    </row>
    <row r="33" spans="1:16383" ht="15.75" customHeight="1" thickBot="1" x14ac:dyDescent="0.4">
      <c r="A33" s="140"/>
      <c r="B33" s="140"/>
      <c r="C33" s="142"/>
      <c r="D33" s="146"/>
      <c r="E33" s="147"/>
      <c r="F33" s="148"/>
      <c r="G33" s="150"/>
      <c r="H33" s="154"/>
      <c r="I33" s="155"/>
      <c r="J33" s="155"/>
      <c r="K33" s="155"/>
      <c r="L33" s="155"/>
      <c r="M33" s="155"/>
      <c r="N33" s="155"/>
      <c r="O33" s="156"/>
    </row>
    <row r="34" spans="1:16383" ht="15.75" customHeight="1" thickBot="1" x14ac:dyDescent="0.4">
      <c r="A34" s="32">
        <v>1</v>
      </c>
      <c r="B34" s="32" t="s">
        <v>10</v>
      </c>
      <c r="C34" s="33" t="s">
        <v>196</v>
      </c>
      <c r="D34" s="158" t="s">
        <v>407</v>
      </c>
      <c r="E34" s="158"/>
      <c r="F34" s="158"/>
      <c r="G34" s="34" t="s">
        <v>11</v>
      </c>
      <c r="H34" s="158" t="s">
        <v>194</v>
      </c>
      <c r="I34" s="158"/>
      <c r="J34" s="158"/>
      <c r="K34" s="158"/>
      <c r="L34" s="158"/>
      <c r="M34" s="158"/>
      <c r="N34" s="158"/>
      <c r="O34" s="14">
        <v>200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</row>
    <row r="35" spans="1:16383" ht="15.75" customHeight="1" thickBot="1" x14ac:dyDescent="0.4">
      <c r="A35" s="32">
        <v>2</v>
      </c>
      <c r="B35" s="32" t="s">
        <v>10</v>
      </c>
      <c r="C35" s="33" t="s">
        <v>10</v>
      </c>
      <c r="D35" s="158" t="s">
        <v>431</v>
      </c>
      <c r="E35" s="158"/>
      <c r="F35" s="158"/>
      <c r="G35" s="34" t="s">
        <v>11</v>
      </c>
      <c r="H35" s="158" t="s">
        <v>386</v>
      </c>
      <c r="I35" s="158"/>
      <c r="J35" s="158"/>
      <c r="K35" s="158"/>
      <c r="L35" s="158"/>
      <c r="M35" s="158"/>
      <c r="N35" s="158"/>
      <c r="O35" s="14">
        <v>4000</v>
      </c>
    </row>
    <row r="36" spans="1:16383" ht="15.75" customHeight="1" thickBot="1" x14ac:dyDescent="0.4">
      <c r="A36" s="32">
        <v>3</v>
      </c>
      <c r="B36" s="32" t="s">
        <v>10</v>
      </c>
      <c r="C36" s="33" t="s">
        <v>10</v>
      </c>
      <c r="D36" s="158" t="s">
        <v>431</v>
      </c>
      <c r="E36" s="158"/>
      <c r="F36" s="158"/>
      <c r="G36" s="34" t="s">
        <v>11</v>
      </c>
      <c r="H36" s="158" t="s">
        <v>416</v>
      </c>
      <c r="I36" s="158"/>
      <c r="J36" s="158"/>
      <c r="K36" s="158"/>
      <c r="L36" s="158"/>
      <c r="M36" s="158"/>
      <c r="N36" s="158"/>
      <c r="O36" s="14">
        <v>4000</v>
      </c>
    </row>
    <row r="37" spans="1:16383" ht="15" customHeight="1" thickBot="1" x14ac:dyDescent="0.4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35"/>
      <c r="O37" s="8"/>
    </row>
    <row r="38" spans="1:16383" ht="15.75" customHeight="1" thickBot="1" x14ac:dyDescent="0.4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36" t="s">
        <v>6</v>
      </c>
      <c r="O38" s="37">
        <f>+SUM(O34:O37)</f>
        <v>8200</v>
      </c>
    </row>
    <row r="39" spans="1:16383" x14ac:dyDescent="0.3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38"/>
    </row>
    <row r="40" spans="1:16383" ht="15.5" x14ac:dyDescent="0.35">
      <c r="A40" s="5"/>
      <c r="B40" s="5"/>
      <c r="C40" s="99"/>
      <c r="D40" s="99"/>
      <c r="E40" s="5"/>
      <c r="F40" s="99"/>
      <c r="G40" s="99"/>
      <c r="H40" s="99"/>
      <c r="I40" s="5"/>
      <c r="J40" s="5"/>
      <c r="K40" s="5"/>
      <c r="L40" s="159" t="s">
        <v>15</v>
      </c>
      <c r="M40" s="159"/>
      <c r="N40" s="159"/>
      <c r="O40" s="39">
        <f>+O25+O17+O11+O31+O38</f>
        <v>67459.839999999997</v>
      </c>
    </row>
    <row r="43" spans="1:16383" x14ac:dyDescent="0.35">
      <c r="O43" s="48"/>
    </row>
    <row r="44" spans="1:16383" x14ac:dyDescent="0.35">
      <c r="O44" s="48"/>
    </row>
  </sheetData>
  <mergeCells count="80">
    <mergeCell ref="C40:D40"/>
    <mergeCell ref="F40:H40"/>
    <mergeCell ref="L40:N40"/>
    <mergeCell ref="D6:F6"/>
    <mergeCell ref="H6:N6"/>
    <mergeCell ref="D8:F8"/>
    <mergeCell ref="H8:N8"/>
    <mergeCell ref="D9:F9"/>
    <mergeCell ref="H9:N9"/>
    <mergeCell ref="D34:F34"/>
    <mergeCell ref="H34:N34"/>
    <mergeCell ref="D35:F35"/>
    <mergeCell ref="H35:N35"/>
    <mergeCell ref="D36:F36"/>
    <mergeCell ref="H36:N36"/>
    <mergeCell ref="D28:F28"/>
    <mergeCell ref="H28:N28"/>
    <mergeCell ref="D29:F29"/>
    <mergeCell ref="H29:N29"/>
    <mergeCell ref="A32:A33"/>
    <mergeCell ref="B32:B33"/>
    <mergeCell ref="C32:C33"/>
    <mergeCell ref="D32:F33"/>
    <mergeCell ref="G32:G33"/>
    <mergeCell ref="H32:O33"/>
    <mergeCell ref="C24:D24"/>
    <mergeCell ref="F24:H24"/>
    <mergeCell ref="C25:D25"/>
    <mergeCell ref="F25:H25"/>
    <mergeCell ref="A26:A27"/>
    <mergeCell ref="B26:B27"/>
    <mergeCell ref="C26:C27"/>
    <mergeCell ref="D26:F27"/>
    <mergeCell ref="G26:G27"/>
    <mergeCell ref="H26:O27"/>
    <mergeCell ref="D22:F22"/>
    <mergeCell ref="H22:N22"/>
    <mergeCell ref="D23:F23"/>
    <mergeCell ref="H23:N23"/>
    <mergeCell ref="D20:F20"/>
    <mergeCell ref="H20:N20"/>
    <mergeCell ref="D21:F21"/>
    <mergeCell ref="H21:N21"/>
    <mergeCell ref="C17:D17"/>
    <mergeCell ref="F17:H17"/>
    <mergeCell ref="A18:A19"/>
    <mergeCell ref="B18:B19"/>
    <mergeCell ref="C18:C19"/>
    <mergeCell ref="D18:F19"/>
    <mergeCell ref="G18:G19"/>
    <mergeCell ref="H18:O19"/>
    <mergeCell ref="D14:F14"/>
    <mergeCell ref="H14:N14"/>
    <mergeCell ref="D15:F15"/>
    <mergeCell ref="H15:N15"/>
    <mergeCell ref="C16:D16"/>
    <mergeCell ref="F16:H16"/>
    <mergeCell ref="A12:A13"/>
    <mergeCell ref="B12:B13"/>
    <mergeCell ref="C12:C13"/>
    <mergeCell ref="D12:F13"/>
    <mergeCell ref="G12:G13"/>
    <mergeCell ref="H12:O13"/>
    <mergeCell ref="D7:F7"/>
    <mergeCell ref="H7:N7"/>
    <mergeCell ref="C10:D10"/>
    <mergeCell ref="F10:H10"/>
    <mergeCell ref="C11:D11"/>
    <mergeCell ref="F11:H11"/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D7530-303D-4E99-88DB-D45561B7D4D5}">
  <dimension ref="A1:XFC37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432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433</v>
      </c>
      <c r="E4" s="75"/>
      <c r="F4" s="75"/>
      <c r="G4" s="2" t="s">
        <v>11</v>
      </c>
      <c r="H4" s="160" t="s">
        <v>50</v>
      </c>
      <c r="I4" s="160"/>
      <c r="J4" s="160"/>
      <c r="K4" s="160"/>
      <c r="L4" s="160"/>
      <c r="M4" s="160"/>
      <c r="N4" s="160"/>
      <c r="O4" s="20">
        <v>17007.38</v>
      </c>
      <c r="P4" s="41" t="s">
        <v>156</v>
      </c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17007.38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435</v>
      </c>
      <c r="D10" s="96" t="s">
        <v>434</v>
      </c>
      <c r="E10" s="96"/>
      <c r="F10" s="96"/>
      <c r="G10" s="13" t="s">
        <v>11</v>
      </c>
      <c r="H10" s="97" t="s">
        <v>62</v>
      </c>
      <c r="I10" s="97"/>
      <c r="J10" s="97"/>
      <c r="K10" s="97"/>
      <c r="L10" s="97"/>
      <c r="M10" s="97"/>
      <c r="N10" s="97"/>
      <c r="O10" s="14">
        <v>500</v>
      </c>
      <c r="P10" s="6" t="s">
        <v>156</v>
      </c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500</v>
      </c>
      <c r="P13" s="40"/>
    </row>
    <row r="14" spans="1:17" ht="12.75" hidden="1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hidden="1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hidden="1" customHeight="1" thickBot="1" x14ac:dyDescent="0.35">
      <c r="A16" s="19">
        <v>1</v>
      </c>
      <c r="B16" s="19"/>
      <c r="C16" s="19"/>
      <c r="D16" s="118"/>
      <c r="E16" s="118"/>
      <c r="F16" s="118"/>
      <c r="G16" s="19"/>
      <c r="H16" s="118"/>
      <c r="I16" s="118"/>
      <c r="J16" s="118"/>
      <c r="K16" s="118"/>
      <c r="L16" s="118"/>
      <c r="M16" s="118"/>
      <c r="N16" s="118"/>
      <c r="O16" s="20"/>
      <c r="P16" s="43"/>
      <c r="Q16" s="44"/>
    </row>
    <row r="17" spans="1:16383" s="42" customFormat="1" ht="12.75" hidden="1" customHeight="1" thickBot="1" x14ac:dyDescent="0.35">
      <c r="A17" s="19">
        <v>2</v>
      </c>
      <c r="B17" s="19"/>
      <c r="C17" s="19"/>
      <c r="D17" s="118"/>
      <c r="E17" s="118"/>
      <c r="F17" s="118"/>
      <c r="G17" s="19"/>
      <c r="H17" s="118"/>
      <c r="I17" s="118"/>
      <c r="J17" s="118"/>
      <c r="K17" s="118"/>
      <c r="L17" s="118"/>
      <c r="M17" s="118"/>
      <c r="N17" s="118"/>
      <c r="O17" s="20"/>
      <c r="P17" s="43"/>
      <c r="Q17" s="44"/>
    </row>
    <row r="18" spans="1:16383" s="42" customFormat="1" ht="12.75" hidden="1" customHeight="1" thickBot="1" x14ac:dyDescent="0.35">
      <c r="A18" s="5"/>
      <c r="B18" s="5"/>
      <c r="C18" s="76"/>
      <c r="D18" s="76"/>
      <c r="E18" s="5"/>
      <c r="F18" s="76"/>
      <c r="G18" s="76"/>
      <c r="H18" s="76"/>
      <c r="I18" s="5"/>
      <c r="J18" s="6"/>
      <c r="K18" s="6"/>
      <c r="L18" s="5"/>
      <c r="M18" s="5"/>
      <c r="N18" s="21"/>
      <c r="O18" s="8"/>
      <c r="P18" s="49"/>
      <c r="Q18" s="44"/>
    </row>
    <row r="19" spans="1:16383" ht="12.75" hidden="1" customHeight="1" thickBot="1" x14ac:dyDescent="0.4">
      <c r="A19" s="5"/>
      <c r="B19" s="5"/>
      <c r="C19" s="77"/>
      <c r="D19" s="77"/>
      <c r="E19" s="5"/>
      <c r="F19" s="77"/>
      <c r="G19" s="77"/>
      <c r="H19" s="77"/>
      <c r="I19" s="5"/>
      <c r="J19" s="5"/>
      <c r="K19" s="5"/>
      <c r="L19" s="5"/>
      <c r="M19" s="5"/>
      <c r="N19" s="22" t="s">
        <v>6</v>
      </c>
      <c r="O19" s="23">
        <f>+SUM(O16:O18)</f>
        <v>0</v>
      </c>
      <c r="P19" s="40"/>
    </row>
    <row r="20" spans="1:16383" ht="12.75" customHeight="1" x14ac:dyDescent="0.35">
      <c r="A20" s="119" t="s">
        <v>7</v>
      </c>
      <c r="B20" s="119" t="s">
        <v>84</v>
      </c>
      <c r="C20" s="121" t="s">
        <v>2</v>
      </c>
      <c r="D20" s="123" t="s">
        <v>3</v>
      </c>
      <c r="E20" s="124"/>
      <c r="F20" s="125"/>
      <c r="G20" s="129" t="s">
        <v>4</v>
      </c>
      <c r="H20" s="131" t="s">
        <v>13</v>
      </c>
      <c r="I20" s="132"/>
      <c r="J20" s="132"/>
      <c r="K20" s="132"/>
      <c r="L20" s="132"/>
      <c r="M20" s="132"/>
      <c r="N20" s="132"/>
      <c r="O20" s="133"/>
    </row>
    <row r="21" spans="1:16383" ht="12.75" customHeight="1" thickBot="1" x14ac:dyDescent="0.4">
      <c r="A21" s="120"/>
      <c r="B21" s="120"/>
      <c r="C21" s="122"/>
      <c r="D21" s="126"/>
      <c r="E21" s="127"/>
      <c r="F21" s="128"/>
      <c r="G21" s="130"/>
      <c r="H21" s="134"/>
      <c r="I21" s="135"/>
      <c r="J21" s="135"/>
      <c r="K21" s="135"/>
      <c r="L21" s="135"/>
      <c r="M21" s="135"/>
      <c r="N21" s="135"/>
      <c r="O21" s="136"/>
      <c r="P21" s="40"/>
    </row>
    <row r="22" spans="1:16383" ht="12.75" customHeight="1" thickBot="1" x14ac:dyDescent="0.4">
      <c r="A22" s="26">
        <v>1</v>
      </c>
      <c r="B22" s="26" t="s">
        <v>10</v>
      </c>
      <c r="C22" s="27" t="s">
        <v>23</v>
      </c>
      <c r="D22" s="137" t="s">
        <v>32</v>
      </c>
      <c r="E22" s="137"/>
      <c r="F22" s="137"/>
      <c r="G22" s="28" t="s">
        <v>11</v>
      </c>
      <c r="H22" s="138" t="s">
        <v>25</v>
      </c>
      <c r="I22" s="138"/>
      <c r="J22" s="138"/>
      <c r="K22" s="138"/>
      <c r="L22" s="138"/>
      <c r="M22" s="138"/>
      <c r="N22" s="138"/>
      <c r="O22" s="3">
        <v>1790.8</v>
      </c>
      <c r="P22" s="40" t="s">
        <v>156</v>
      </c>
    </row>
    <row r="23" spans="1:16383" ht="12.75" customHeight="1" thickBot="1" x14ac:dyDescent="0.4">
      <c r="A23" s="26">
        <v>2</v>
      </c>
      <c r="B23" s="26"/>
      <c r="C23" s="27"/>
      <c r="D23" s="163"/>
      <c r="E23" s="163"/>
      <c r="F23" s="163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customHeight="1" thickBot="1" x14ac:dyDescent="0.4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29"/>
      <c r="O24" s="8"/>
      <c r="P24" s="46"/>
      <c r="Q24" s="47"/>
    </row>
    <row r="25" spans="1:16383" ht="12.75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30" t="s">
        <v>6</v>
      </c>
      <c r="O25" s="31">
        <f>+SUM(O22:O24)</f>
        <v>1790.8</v>
      </c>
    </row>
    <row r="26" spans="1:16383" ht="12.75" hidden="1" customHeight="1" x14ac:dyDescent="0.35">
      <c r="A26" s="139" t="s">
        <v>7</v>
      </c>
      <c r="B26" s="139" t="s">
        <v>1</v>
      </c>
      <c r="C26" s="141" t="s">
        <v>2</v>
      </c>
      <c r="D26" s="143" t="s">
        <v>3</v>
      </c>
      <c r="E26" s="144"/>
      <c r="F26" s="145"/>
      <c r="G26" s="149" t="s">
        <v>4</v>
      </c>
      <c r="H26" s="151" t="s">
        <v>14</v>
      </c>
      <c r="I26" s="152"/>
      <c r="J26" s="152"/>
      <c r="K26" s="152"/>
      <c r="L26" s="152"/>
      <c r="M26" s="152"/>
      <c r="N26" s="152"/>
      <c r="O26" s="153"/>
    </row>
    <row r="27" spans="1:16383" ht="15.75" hidden="1" customHeight="1" thickBot="1" x14ac:dyDescent="0.4">
      <c r="A27" s="140"/>
      <c r="B27" s="140"/>
      <c r="C27" s="142"/>
      <c r="D27" s="146"/>
      <c r="E27" s="147"/>
      <c r="F27" s="148"/>
      <c r="G27" s="150"/>
      <c r="H27" s="154"/>
      <c r="I27" s="155"/>
      <c r="J27" s="155"/>
      <c r="K27" s="155"/>
      <c r="L27" s="155"/>
      <c r="M27" s="155"/>
      <c r="N27" s="155"/>
      <c r="O27" s="156"/>
    </row>
    <row r="28" spans="1:16383" ht="15.75" hidden="1" customHeight="1" thickBot="1" x14ac:dyDescent="0.4">
      <c r="A28" s="32">
        <v>1</v>
      </c>
      <c r="B28" s="32"/>
      <c r="C28" s="33"/>
      <c r="D28" s="158"/>
      <c r="E28" s="158"/>
      <c r="F28" s="158"/>
      <c r="G28" s="34"/>
      <c r="H28" s="158"/>
      <c r="I28" s="158"/>
      <c r="J28" s="158"/>
      <c r="K28" s="158"/>
      <c r="L28" s="158"/>
      <c r="M28" s="158"/>
      <c r="N28" s="158"/>
      <c r="O28" s="14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.75" hidden="1" customHeight="1" thickBot="1" x14ac:dyDescent="0.4">
      <c r="A29" s="32">
        <v>2</v>
      </c>
      <c r="B29" s="32"/>
      <c r="C29" s="33"/>
      <c r="D29" s="158"/>
      <c r="E29" s="158"/>
      <c r="F29" s="158"/>
      <c r="G29" s="34"/>
      <c r="H29" s="158"/>
      <c r="I29" s="158"/>
      <c r="J29" s="158"/>
      <c r="K29" s="158"/>
      <c r="L29" s="158"/>
      <c r="M29" s="158"/>
      <c r="N29" s="158"/>
      <c r="O29" s="14"/>
    </row>
    <row r="30" spans="1:16383" ht="15" hidden="1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35"/>
      <c r="O30" s="8"/>
    </row>
    <row r="31" spans="1:16383" ht="15.75" hidden="1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6" t="s">
        <v>6</v>
      </c>
      <c r="O31" s="37">
        <f>+SUM(O28:O30)</f>
        <v>0</v>
      </c>
    </row>
    <row r="32" spans="1:16383" x14ac:dyDescent="0.3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38"/>
    </row>
    <row r="33" spans="1:15" ht="15.5" x14ac:dyDescent="0.35">
      <c r="A33" s="5"/>
      <c r="B33" s="5"/>
      <c r="C33" s="99"/>
      <c r="D33" s="99"/>
      <c r="E33" s="5"/>
      <c r="F33" s="99"/>
      <c r="G33" s="99"/>
      <c r="H33" s="99"/>
      <c r="I33" s="5"/>
      <c r="J33" s="5"/>
      <c r="K33" s="5"/>
      <c r="L33" s="159" t="s">
        <v>15</v>
      </c>
      <c r="M33" s="159"/>
      <c r="N33" s="159"/>
      <c r="O33" s="39">
        <f>+O19+O13+O7+O25+O31</f>
        <v>19298.18</v>
      </c>
    </row>
    <row r="36" spans="1:15" x14ac:dyDescent="0.35">
      <c r="O36" s="48"/>
    </row>
    <row r="37" spans="1:15" x14ac:dyDescent="0.35">
      <c r="O37" s="48"/>
    </row>
  </sheetData>
  <mergeCells count="66"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2:D12"/>
    <mergeCell ref="F12:H12"/>
    <mergeCell ref="A14:A15"/>
    <mergeCell ref="B14:B15"/>
    <mergeCell ref="C14:C15"/>
    <mergeCell ref="D14:F15"/>
    <mergeCell ref="G14:G15"/>
    <mergeCell ref="D16:F16"/>
    <mergeCell ref="H16:N16"/>
    <mergeCell ref="D17:F17"/>
    <mergeCell ref="H17:N17"/>
    <mergeCell ref="C13:D13"/>
    <mergeCell ref="F13:H13"/>
    <mergeCell ref="H14:O15"/>
    <mergeCell ref="H20:O21"/>
    <mergeCell ref="C18:D18"/>
    <mergeCell ref="F18:H18"/>
    <mergeCell ref="C19:D19"/>
    <mergeCell ref="F19:H19"/>
    <mergeCell ref="A20:A21"/>
    <mergeCell ref="B20:B21"/>
    <mergeCell ref="C20:C21"/>
    <mergeCell ref="D20:F21"/>
    <mergeCell ref="G20:G21"/>
    <mergeCell ref="D22:F22"/>
    <mergeCell ref="H22:N22"/>
    <mergeCell ref="D23:F23"/>
    <mergeCell ref="H23:N23"/>
    <mergeCell ref="A26:A27"/>
    <mergeCell ref="B26:B27"/>
    <mergeCell ref="C26:C27"/>
    <mergeCell ref="D26:F27"/>
    <mergeCell ref="G26:G27"/>
    <mergeCell ref="H26:O27"/>
    <mergeCell ref="C33:D33"/>
    <mergeCell ref="F33:H33"/>
    <mergeCell ref="L33:N33"/>
    <mergeCell ref="D28:F28"/>
    <mergeCell ref="H28:N28"/>
    <mergeCell ref="D29:F29"/>
    <mergeCell ref="H29:N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CF814-A35B-4D98-95FB-1E0D9B7E1B6B}">
  <dimension ref="A1:XFC46"/>
  <sheetViews>
    <sheetView workbookViewId="0">
      <selection activeCell="A15" sqref="A15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447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61</v>
      </c>
      <c r="E4" s="75"/>
      <c r="F4" s="75"/>
      <c r="G4" s="2" t="s">
        <v>11</v>
      </c>
      <c r="H4" s="160" t="s">
        <v>60</v>
      </c>
      <c r="I4" s="160"/>
      <c r="J4" s="160"/>
      <c r="K4" s="160"/>
      <c r="L4" s="160"/>
      <c r="M4" s="160"/>
      <c r="N4" s="160"/>
      <c r="O4" s="20">
        <v>3778</v>
      </c>
      <c r="P4" s="41" t="s">
        <v>48</v>
      </c>
    </row>
    <row r="5" spans="1:16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6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3778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61</v>
      </c>
      <c r="E10" s="96"/>
      <c r="F10" s="96"/>
      <c r="G10" s="13" t="s">
        <v>11</v>
      </c>
      <c r="H10" s="97" t="s">
        <v>60</v>
      </c>
      <c r="I10" s="97"/>
      <c r="J10" s="97"/>
      <c r="K10" s="97"/>
      <c r="L10" s="97"/>
      <c r="M10" s="97"/>
      <c r="N10" s="97"/>
      <c r="O10" s="14">
        <v>429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17</v>
      </c>
      <c r="D11" s="96" t="s">
        <v>61</v>
      </c>
      <c r="E11" s="96"/>
      <c r="F11" s="96"/>
      <c r="G11" s="13" t="s">
        <v>11</v>
      </c>
      <c r="H11" s="97" t="s">
        <v>60</v>
      </c>
      <c r="I11" s="97"/>
      <c r="J11" s="97"/>
      <c r="K11" s="97"/>
      <c r="L11" s="97"/>
      <c r="M11" s="97"/>
      <c r="N11" s="97"/>
      <c r="O11" s="14">
        <v>2070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17</v>
      </c>
      <c r="D12" s="96" t="s">
        <v>437</v>
      </c>
      <c r="E12" s="96"/>
      <c r="F12" s="96"/>
      <c r="G12" s="13" t="s">
        <v>11</v>
      </c>
      <c r="H12" s="97" t="s">
        <v>60</v>
      </c>
      <c r="I12" s="97"/>
      <c r="J12" s="97"/>
      <c r="K12" s="97"/>
      <c r="L12" s="97"/>
      <c r="M12" s="97"/>
      <c r="N12" s="97"/>
      <c r="O12" s="14">
        <v>2436</v>
      </c>
      <c r="P12" s="6" t="s">
        <v>48</v>
      </c>
    </row>
    <row r="13" spans="1:16" s="42" customFormat="1" ht="12.75" customHeight="1" thickBot="1" x14ac:dyDescent="0.35">
      <c r="A13" s="11">
        <v>4</v>
      </c>
      <c r="B13" s="13" t="s">
        <v>10</v>
      </c>
      <c r="C13" s="12" t="s">
        <v>17</v>
      </c>
      <c r="D13" s="96" t="s">
        <v>442</v>
      </c>
      <c r="E13" s="96"/>
      <c r="F13" s="96"/>
      <c r="G13" s="13" t="s">
        <v>11</v>
      </c>
      <c r="H13" s="97" t="s">
        <v>108</v>
      </c>
      <c r="I13" s="97"/>
      <c r="J13" s="97"/>
      <c r="K13" s="97"/>
      <c r="L13" s="97"/>
      <c r="M13" s="97"/>
      <c r="N13" s="97"/>
      <c r="O13" s="14">
        <v>1044</v>
      </c>
      <c r="P13" s="6" t="s">
        <v>48</v>
      </c>
    </row>
    <row r="14" spans="1:16" s="42" customFormat="1" ht="12.75" customHeight="1" thickBot="1" x14ac:dyDescent="0.35">
      <c r="A14" s="11">
        <v>5</v>
      </c>
      <c r="B14" s="13" t="s">
        <v>10</v>
      </c>
      <c r="C14" s="12" t="s">
        <v>17</v>
      </c>
      <c r="D14" s="96" t="s">
        <v>443</v>
      </c>
      <c r="E14" s="96"/>
      <c r="F14" s="96"/>
      <c r="G14" s="13" t="s">
        <v>11</v>
      </c>
      <c r="H14" s="97" t="s">
        <v>109</v>
      </c>
      <c r="I14" s="97"/>
      <c r="J14" s="97"/>
      <c r="K14" s="97"/>
      <c r="L14" s="97"/>
      <c r="M14" s="97"/>
      <c r="N14" s="97"/>
      <c r="O14" s="14">
        <v>1960.4</v>
      </c>
      <c r="P14" s="6" t="s">
        <v>48</v>
      </c>
    </row>
    <row r="15" spans="1:16" s="42" customFormat="1" ht="12.75" customHeight="1" thickBot="1" x14ac:dyDescent="0.35">
      <c r="A15" s="11">
        <v>6</v>
      </c>
      <c r="B15" s="13" t="s">
        <v>10</v>
      </c>
      <c r="C15" s="12" t="s">
        <v>17</v>
      </c>
      <c r="D15" s="96" t="s">
        <v>446</v>
      </c>
      <c r="E15" s="96"/>
      <c r="F15" s="96"/>
      <c r="G15" s="13" t="s">
        <v>11</v>
      </c>
      <c r="H15" s="97" t="s">
        <v>62</v>
      </c>
      <c r="I15" s="97"/>
      <c r="J15" s="97"/>
      <c r="K15" s="97"/>
      <c r="L15" s="97"/>
      <c r="M15" s="97"/>
      <c r="N15" s="97"/>
      <c r="O15" s="14">
        <v>1598</v>
      </c>
      <c r="P15" s="6" t="s">
        <v>48</v>
      </c>
    </row>
    <row r="16" spans="1:16" ht="12.75" customHeight="1" thickBot="1" x14ac:dyDescent="0.4">
      <c r="A16" s="5"/>
      <c r="B16" s="5"/>
      <c r="C16" s="99"/>
      <c r="D16" s="99"/>
      <c r="E16" s="5"/>
      <c r="F16" s="99"/>
      <c r="G16" s="99"/>
      <c r="H16" s="99"/>
      <c r="I16" s="5"/>
      <c r="J16" s="6"/>
      <c r="K16" s="6"/>
      <c r="L16" s="15"/>
      <c r="M16" s="5"/>
      <c r="N16" s="16"/>
      <c r="O16" s="8"/>
      <c r="P16" s="40"/>
    </row>
    <row r="17" spans="1:17" ht="12.75" customHeight="1" thickBot="1" x14ac:dyDescent="0.4">
      <c r="A17" s="5"/>
      <c r="B17" s="5"/>
      <c r="C17" s="77"/>
      <c r="D17" s="77"/>
      <c r="E17" s="5"/>
      <c r="F17" s="77"/>
      <c r="G17" s="77"/>
      <c r="H17" s="77"/>
      <c r="I17" s="5"/>
      <c r="J17" s="5"/>
      <c r="K17" s="5"/>
      <c r="L17" s="5"/>
      <c r="M17" s="5"/>
      <c r="N17" s="17" t="s">
        <v>6</v>
      </c>
      <c r="O17" s="18">
        <f>+SUM(O10:O16)</f>
        <v>9537.4</v>
      </c>
      <c r="P17" s="40"/>
    </row>
    <row r="18" spans="1:17" ht="12.75" customHeight="1" x14ac:dyDescent="0.35">
      <c r="A18" s="100" t="s">
        <v>7</v>
      </c>
      <c r="B18" s="100" t="s">
        <v>1</v>
      </c>
      <c r="C18" s="102" t="s">
        <v>2</v>
      </c>
      <c r="D18" s="104" t="s">
        <v>3</v>
      </c>
      <c r="E18" s="105"/>
      <c r="F18" s="106"/>
      <c r="G18" s="110" t="s">
        <v>4</v>
      </c>
      <c r="H18" s="112" t="s">
        <v>9</v>
      </c>
      <c r="I18" s="113"/>
      <c r="J18" s="113"/>
      <c r="K18" s="113"/>
      <c r="L18" s="113"/>
      <c r="M18" s="113"/>
      <c r="N18" s="113"/>
      <c r="O18" s="114"/>
      <c r="P18" s="40"/>
    </row>
    <row r="19" spans="1:17" ht="12.75" customHeight="1" thickBot="1" x14ac:dyDescent="0.4">
      <c r="A19" s="101"/>
      <c r="B19" s="101"/>
      <c r="C19" s="103"/>
      <c r="D19" s="107"/>
      <c r="E19" s="108"/>
      <c r="F19" s="109"/>
      <c r="G19" s="111"/>
      <c r="H19" s="115"/>
      <c r="I19" s="116"/>
      <c r="J19" s="116"/>
      <c r="K19" s="116"/>
      <c r="L19" s="116"/>
      <c r="M19" s="116"/>
      <c r="N19" s="116"/>
      <c r="O19" s="117"/>
      <c r="P19" s="40"/>
    </row>
    <row r="20" spans="1:17" s="42" customFormat="1" ht="12.75" customHeight="1" thickBot="1" x14ac:dyDescent="0.35">
      <c r="A20" s="19">
        <v>1</v>
      </c>
      <c r="B20" s="19" t="s">
        <v>10</v>
      </c>
      <c r="C20" s="19" t="s">
        <v>17</v>
      </c>
      <c r="D20" s="118" t="s">
        <v>436</v>
      </c>
      <c r="E20" s="118"/>
      <c r="F20" s="118"/>
      <c r="G20" s="19" t="s">
        <v>11</v>
      </c>
      <c r="H20" s="118" t="s">
        <v>34</v>
      </c>
      <c r="I20" s="118"/>
      <c r="J20" s="118"/>
      <c r="K20" s="118"/>
      <c r="L20" s="118"/>
      <c r="M20" s="118"/>
      <c r="N20" s="118"/>
      <c r="O20" s="20">
        <v>30671.64</v>
      </c>
      <c r="P20" s="43" t="s">
        <v>48</v>
      </c>
      <c r="Q20" s="44"/>
    </row>
    <row r="21" spans="1:17" s="42" customFormat="1" ht="12.75" customHeight="1" thickBot="1" x14ac:dyDescent="0.35">
      <c r="A21" s="19">
        <v>2</v>
      </c>
      <c r="B21" s="19" t="s">
        <v>10</v>
      </c>
      <c r="C21" s="19" t="s">
        <v>17</v>
      </c>
      <c r="D21" s="118" t="s">
        <v>438</v>
      </c>
      <c r="E21" s="118"/>
      <c r="F21" s="118"/>
      <c r="G21" s="19" t="s">
        <v>11</v>
      </c>
      <c r="H21" s="118" t="s">
        <v>60</v>
      </c>
      <c r="I21" s="118"/>
      <c r="J21" s="118"/>
      <c r="K21" s="118"/>
      <c r="L21" s="118"/>
      <c r="M21" s="118"/>
      <c r="N21" s="118"/>
      <c r="O21" s="20">
        <v>866.66</v>
      </c>
      <c r="P21" s="43" t="s">
        <v>48</v>
      </c>
      <c r="Q21" s="44"/>
    </row>
    <row r="22" spans="1:17" s="42" customFormat="1" ht="12.75" customHeight="1" thickBot="1" x14ac:dyDescent="0.35">
      <c r="A22" s="19">
        <v>3</v>
      </c>
      <c r="B22" s="19" t="s">
        <v>10</v>
      </c>
      <c r="C22" s="19" t="s">
        <v>17</v>
      </c>
      <c r="D22" s="118" t="s">
        <v>439</v>
      </c>
      <c r="E22" s="118"/>
      <c r="F22" s="118"/>
      <c r="G22" s="19" t="s">
        <v>11</v>
      </c>
      <c r="H22" s="118" t="s">
        <v>60</v>
      </c>
      <c r="I22" s="118"/>
      <c r="J22" s="118"/>
      <c r="K22" s="118"/>
      <c r="L22" s="118"/>
      <c r="M22" s="118"/>
      <c r="N22" s="118"/>
      <c r="O22" s="20">
        <v>2218.56</v>
      </c>
      <c r="P22" s="43" t="s">
        <v>48</v>
      </c>
      <c r="Q22" s="44"/>
    </row>
    <row r="23" spans="1:17" s="42" customFormat="1" ht="12.75" customHeight="1" thickBot="1" x14ac:dyDescent="0.35">
      <c r="A23" s="19">
        <v>4</v>
      </c>
      <c r="B23" s="19" t="s">
        <v>10</v>
      </c>
      <c r="C23" s="19" t="s">
        <v>17</v>
      </c>
      <c r="D23" s="118" t="s">
        <v>99</v>
      </c>
      <c r="E23" s="118"/>
      <c r="F23" s="118"/>
      <c r="G23" s="19" t="s">
        <v>11</v>
      </c>
      <c r="H23" s="118" t="s">
        <v>60</v>
      </c>
      <c r="I23" s="118"/>
      <c r="J23" s="118"/>
      <c r="K23" s="118"/>
      <c r="L23" s="118"/>
      <c r="M23" s="118"/>
      <c r="N23" s="118"/>
      <c r="O23" s="20">
        <v>690.08</v>
      </c>
      <c r="P23" s="43" t="s">
        <v>48</v>
      </c>
      <c r="Q23" s="44"/>
    </row>
    <row r="24" spans="1:17" s="42" customFormat="1" ht="12.75" customHeight="1" thickBot="1" x14ac:dyDescent="0.35">
      <c r="A24" s="19">
        <v>5</v>
      </c>
      <c r="B24" s="19" t="s">
        <v>10</v>
      </c>
      <c r="C24" s="19" t="s">
        <v>17</v>
      </c>
      <c r="D24" s="118" t="s">
        <v>99</v>
      </c>
      <c r="E24" s="118"/>
      <c r="F24" s="118"/>
      <c r="G24" s="19" t="s">
        <v>11</v>
      </c>
      <c r="H24" s="118" t="s">
        <v>60</v>
      </c>
      <c r="I24" s="118"/>
      <c r="J24" s="118"/>
      <c r="K24" s="118"/>
      <c r="L24" s="118"/>
      <c r="M24" s="118"/>
      <c r="N24" s="118"/>
      <c r="O24" s="20">
        <v>557</v>
      </c>
      <c r="P24" s="43" t="s">
        <v>48</v>
      </c>
      <c r="Q24" s="44"/>
    </row>
    <row r="25" spans="1:17" s="42" customFormat="1" ht="12.75" customHeight="1" thickBot="1" x14ac:dyDescent="0.35">
      <c r="A25" s="19">
        <v>6</v>
      </c>
      <c r="B25" s="19" t="s">
        <v>10</v>
      </c>
      <c r="C25" s="19" t="s">
        <v>17</v>
      </c>
      <c r="D25" s="118" t="s">
        <v>440</v>
      </c>
      <c r="E25" s="118"/>
      <c r="F25" s="118"/>
      <c r="G25" s="19" t="s">
        <v>11</v>
      </c>
      <c r="H25" s="118" t="s">
        <v>60</v>
      </c>
      <c r="I25" s="118"/>
      <c r="J25" s="118"/>
      <c r="K25" s="118"/>
      <c r="L25" s="118"/>
      <c r="M25" s="118"/>
      <c r="N25" s="118"/>
      <c r="O25" s="20">
        <v>2199</v>
      </c>
      <c r="P25" s="43" t="s">
        <v>48</v>
      </c>
      <c r="Q25" s="44"/>
    </row>
    <row r="26" spans="1:17" s="42" customFormat="1" ht="12.75" customHeight="1" thickBot="1" x14ac:dyDescent="0.35">
      <c r="A26" s="19">
        <v>7</v>
      </c>
      <c r="B26" s="19" t="s">
        <v>10</v>
      </c>
      <c r="C26" s="19" t="s">
        <v>302</v>
      </c>
      <c r="D26" s="118" t="s">
        <v>445</v>
      </c>
      <c r="E26" s="118"/>
      <c r="F26" s="118"/>
      <c r="G26" s="19" t="s">
        <v>11</v>
      </c>
      <c r="H26" s="118" t="s">
        <v>444</v>
      </c>
      <c r="I26" s="118"/>
      <c r="J26" s="118"/>
      <c r="K26" s="118"/>
      <c r="L26" s="118"/>
      <c r="M26" s="118"/>
      <c r="N26" s="118"/>
      <c r="O26" s="20">
        <v>3450.6</v>
      </c>
      <c r="P26" s="43" t="s">
        <v>48</v>
      </c>
      <c r="Q26" s="44"/>
    </row>
    <row r="27" spans="1:17" s="42" customFormat="1" ht="12.75" customHeight="1" thickBot="1" x14ac:dyDescent="0.35">
      <c r="A27" s="5"/>
      <c r="B27" s="5"/>
      <c r="C27" s="76"/>
      <c r="D27" s="76"/>
      <c r="E27" s="5"/>
      <c r="F27" s="76"/>
      <c r="G27" s="76"/>
      <c r="H27" s="76"/>
      <c r="I27" s="5"/>
      <c r="J27" s="6"/>
      <c r="K27" s="6"/>
      <c r="L27" s="5"/>
      <c r="M27" s="5"/>
      <c r="N27" s="21"/>
      <c r="O27" s="8"/>
      <c r="P27" s="49"/>
      <c r="Q27" s="44"/>
    </row>
    <row r="28" spans="1:17" ht="12.75" customHeight="1" thickBot="1" x14ac:dyDescent="0.4">
      <c r="A28" s="5"/>
      <c r="B28" s="5"/>
      <c r="C28" s="77"/>
      <c r="D28" s="77"/>
      <c r="E28" s="5"/>
      <c r="F28" s="77"/>
      <c r="G28" s="77"/>
      <c r="H28" s="77"/>
      <c r="I28" s="5"/>
      <c r="J28" s="5"/>
      <c r="K28" s="5"/>
      <c r="L28" s="5"/>
      <c r="M28" s="5"/>
      <c r="N28" s="22" t="s">
        <v>6</v>
      </c>
      <c r="O28" s="23">
        <f>+SUM(O20:O27)</f>
        <v>40653.54</v>
      </c>
      <c r="P28" s="40"/>
    </row>
    <row r="29" spans="1:17" ht="12.75" hidden="1" customHeight="1" x14ac:dyDescent="0.35">
      <c r="A29" s="119" t="s">
        <v>7</v>
      </c>
      <c r="B29" s="119" t="s">
        <v>84</v>
      </c>
      <c r="C29" s="121" t="s">
        <v>2</v>
      </c>
      <c r="D29" s="123" t="s">
        <v>3</v>
      </c>
      <c r="E29" s="124"/>
      <c r="F29" s="125"/>
      <c r="G29" s="129" t="s">
        <v>4</v>
      </c>
      <c r="H29" s="131" t="s">
        <v>13</v>
      </c>
      <c r="I29" s="132"/>
      <c r="J29" s="132"/>
      <c r="K29" s="132"/>
      <c r="L29" s="132"/>
      <c r="M29" s="132"/>
      <c r="N29" s="132"/>
      <c r="O29" s="133"/>
    </row>
    <row r="30" spans="1:17" ht="12.75" hidden="1" customHeight="1" thickBot="1" x14ac:dyDescent="0.4">
      <c r="A30" s="120"/>
      <c r="B30" s="120"/>
      <c r="C30" s="122"/>
      <c r="D30" s="126"/>
      <c r="E30" s="127"/>
      <c r="F30" s="128"/>
      <c r="G30" s="130"/>
      <c r="H30" s="134"/>
      <c r="I30" s="135"/>
      <c r="J30" s="135"/>
      <c r="K30" s="135"/>
      <c r="L30" s="135"/>
      <c r="M30" s="135"/>
      <c r="N30" s="135"/>
      <c r="O30" s="136"/>
      <c r="P30" s="40"/>
    </row>
    <row r="31" spans="1:17" ht="12.75" hidden="1" customHeight="1" thickBot="1" x14ac:dyDescent="0.4">
      <c r="A31" s="26">
        <v>1</v>
      </c>
      <c r="B31" s="26"/>
      <c r="C31" s="27"/>
      <c r="D31" s="137"/>
      <c r="E31" s="137"/>
      <c r="F31" s="137"/>
      <c r="G31" s="28"/>
      <c r="H31" s="138"/>
      <c r="I31" s="138"/>
      <c r="J31" s="138"/>
      <c r="K31" s="138"/>
      <c r="L31" s="138"/>
      <c r="M31" s="138"/>
      <c r="N31" s="138"/>
      <c r="O31" s="3"/>
      <c r="P31" s="40"/>
    </row>
    <row r="32" spans="1:17" ht="12.75" hidden="1" customHeight="1" thickBot="1" x14ac:dyDescent="0.4">
      <c r="A32" s="26">
        <v>2</v>
      </c>
      <c r="B32" s="26"/>
      <c r="C32" s="27"/>
      <c r="D32" s="163"/>
      <c r="E32" s="163"/>
      <c r="F32" s="163"/>
      <c r="G32" s="28"/>
      <c r="H32" s="138"/>
      <c r="I32" s="138"/>
      <c r="J32" s="138"/>
      <c r="K32" s="138"/>
      <c r="L32" s="138"/>
      <c r="M32" s="138"/>
      <c r="N32" s="138"/>
      <c r="O32" s="3"/>
      <c r="P32" s="46"/>
      <c r="Q32" s="47"/>
    </row>
    <row r="33" spans="1:16383" ht="12.75" hidden="1" customHeight="1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29"/>
      <c r="O33" s="8"/>
      <c r="P33" s="46"/>
      <c r="Q33" s="47"/>
    </row>
    <row r="34" spans="1:16383" ht="12.75" hidden="1" customHeight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0" t="s">
        <v>6</v>
      </c>
      <c r="O34" s="31">
        <f>+SUM(O31:O33)</f>
        <v>0</v>
      </c>
    </row>
    <row r="35" spans="1:16383" ht="12.75" customHeight="1" x14ac:dyDescent="0.35">
      <c r="A35" s="139" t="s">
        <v>7</v>
      </c>
      <c r="B35" s="139" t="s">
        <v>1</v>
      </c>
      <c r="C35" s="141" t="s">
        <v>2</v>
      </c>
      <c r="D35" s="143" t="s">
        <v>3</v>
      </c>
      <c r="E35" s="144"/>
      <c r="F35" s="145"/>
      <c r="G35" s="149" t="s">
        <v>4</v>
      </c>
      <c r="H35" s="151" t="s">
        <v>14</v>
      </c>
      <c r="I35" s="152"/>
      <c r="J35" s="152"/>
      <c r="K35" s="152"/>
      <c r="L35" s="152"/>
      <c r="M35" s="152"/>
      <c r="N35" s="152"/>
      <c r="O35" s="153"/>
    </row>
    <row r="36" spans="1:16383" ht="15.75" customHeight="1" thickBot="1" x14ac:dyDescent="0.4">
      <c r="A36" s="140"/>
      <c r="B36" s="140"/>
      <c r="C36" s="142"/>
      <c r="D36" s="146"/>
      <c r="E36" s="147"/>
      <c r="F36" s="148"/>
      <c r="G36" s="150"/>
      <c r="H36" s="154"/>
      <c r="I36" s="155"/>
      <c r="J36" s="155"/>
      <c r="K36" s="155"/>
      <c r="L36" s="155"/>
      <c r="M36" s="155"/>
      <c r="N36" s="155"/>
      <c r="O36" s="156"/>
    </row>
    <row r="37" spans="1:16383" ht="15.75" customHeight="1" thickBot="1" x14ac:dyDescent="0.4">
      <c r="A37" s="32">
        <v>1</v>
      </c>
      <c r="B37" s="32" t="s">
        <v>10</v>
      </c>
      <c r="C37" s="33" t="s">
        <v>17</v>
      </c>
      <c r="D37" s="158" t="s">
        <v>441</v>
      </c>
      <c r="E37" s="158"/>
      <c r="F37" s="158"/>
      <c r="G37" s="34" t="s">
        <v>11</v>
      </c>
      <c r="H37" s="158" t="s">
        <v>62</v>
      </c>
      <c r="I37" s="158"/>
      <c r="J37" s="158"/>
      <c r="K37" s="158"/>
      <c r="L37" s="158"/>
      <c r="M37" s="158"/>
      <c r="N37" s="158"/>
      <c r="O37" s="14">
        <v>1548</v>
      </c>
      <c r="P37" s="5" t="s">
        <v>48</v>
      </c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</row>
    <row r="38" spans="1:16383" ht="15.75" customHeight="1" thickBot="1" x14ac:dyDescent="0.4">
      <c r="A38" s="32">
        <v>2</v>
      </c>
      <c r="B38" s="32" t="s">
        <v>10</v>
      </c>
      <c r="C38" s="33" t="s">
        <v>17</v>
      </c>
      <c r="D38" s="158" t="s">
        <v>448</v>
      </c>
      <c r="E38" s="158"/>
      <c r="F38" s="158"/>
      <c r="G38" s="34" t="s">
        <v>11</v>
      </c>
      <c r="H38" s="158" t="s">
        <v>271</v>
      </c>
      <c r="I38" s="158"/>
      <c r="J38" s="158"/>
      <c r="K38" s="158"/>
      <c r="L38" s="158"/>
      <c r="M38" s="158"/>
      <c r="N38" s="158"/>
      <c r="O38" s="14">
        <v>1750</v>
      </c>
      <c r="P38" t="s">
        <v>48</v>
      </c>
    </row>
    <row r="39" spans="1:16383" ht="15" customHeight="1" thickBot="1" x14ac:dyDescent="0.4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35"/>
      <c r="O39" s="8"/>
    </row>
    <row r="40" spans="1:16383" ht="15.75" customHeight="1" thickBot="1" x14ac:dyDescent="0.4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36" t="s">
        <v>6</v>
      </c>
      <c r="O40" s="37">
        <f>+SUM(O37:O39)</f>
        <v>3298</v>
      </c>
    </row>
    <row r="41" spans="1:16383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38"/>
    </row>
    <row r="42" spans="1:16383" ht="15.5" x14ac:dyDescent="0.35">
      <c r="A42" s="5"/>
      <c r="B42" s="5"/>
      <c r="C42" s="99"/>
      <c r="D42" s="99"/>
      <c r="E42" s="5"/>
      <c r="F42" s="99"/>
      <c r="G42" s="99"/>
      <c r="H42" s="99"/>
      <c r="I42" s="5"/>
      <c r="J42" s="5"/>
      <c r="K42" s="5"/>
      <c r="L42" s="159" t="s">
        <v>15</v>
      </c>
      <c r="M42" s="159"/>
      <c r="N42" s="159"/>
      <c r="O42" s="39">
        <f>+O28+O17+O7+O34+O40</f>
        <v>57266.94</v>
      </c>
    </row>
    <row r="45" spans="1:16383" x14ac:dyDescent="0.35">
      <c r="O45" s="48"/>
    </row>
    <row r="46" spans="1:16383" x14ac:dyDescent="0.35">
      <c r="O46" s="48"/>
    </row>
  </sheetData>
  <mergeCells count="84">
    <mergeCell ref="C17:D17"/>
    <mergeCell ref="F17:H17"/>
    <mergeCell ref="H18:O19"/>
    <mergeCell ref="C28:D28"/>
    <mergeCell ref="F28:H28"/>
    <mergeCell ref="H23:N23"/>
    <mergeCell ref="H29:O30"/>
    <mergeCell ref="D20:F20"/>
    <mergeCell ref="H20:N20"/>
    <mergeCell ref="D26:F26"/>
    <mergeCell ref="H26:N26"/>
    <mergeCell ref="D24:F24"/>
    <mergeCell ref="H24:N24"/>
    <mergeCell ref="D25:F25"/>
    <mergeCell ref="H25:N25"/>
    <mergeCell ref="D21:F21"/>
    <mergeCell ref="H21:N21"/>
    <mergeCell ref="C27:D27"/>
    <mergeCell ref="F27:H27"/>
    <mergeCell ref="D22:F22"/>
    <mergeCell ref="H22:N22"/>
    <mergeCell ref="D23:F23"/>
    <mergeCell ref="D37:F37"/>
    <mergeCell ref="H37:N37"/>
    <mergeCell ref="D31:F31"/>
    <mergeCell ref="H31:N31"/>
    <mergeCell ref="D32:F32"/>
    <mergeCell ref="H32:N32"/>
    <mergeCell ref="H35:O36"/>
    <mergeCell ref="D38:F38"/>
    <mergeCell ref="H38:N38"/>
    <mergeCell ref="C42:D42"/>
    <mergeCell ref="F42:H42"/>
    <mergeCell ref="L42:N42"/>
    <mergeCell ref="A35:A36"/>
    <mergeCell ref="B35:B36"/>
    <mergeCell ref="C35:C36"/>
    <mergeCell ref="D35:F36"/>
    <mergeCell ref="G35:G36"/>
    <mergeCell ref="A29:A30"/>
    <mergeCell ref="B29:B30"/>
    <mergeCell ref="C29:C30"/>
    <mergeCell ref="D29:F30"/>
    <mergeCell ref="G29:G30"/>
    <mergeCell ref="A18:A19"/>
    <mergeCell ref="B18:B19"/>
    <mergeCell ref="C18:C19"/>
    <mergeCell ref="D18:F19"/>
    <mergeCell ref="G18:G19"/>
    <mergeCell ref="D10:F10"/>
    <mergeCell ref="H10:N10"/>
    <mergeCell ref="D11:F11"/>
    <mergeCell ref="H11:N11"/>
    <mergeCell ref="C16:D16"/>
    <mergeCell ref="F16:H16"/>
    <mergeCell ref="D12:F12"/>
    <mergeCell ref="H12:N12"/>
    <mergeCell ref="D13:F13"/>
    <mergeCell ref="H13:N13"/>
    <mergeCell ref="D14:F14"/>
    <mergeCell ref="H14:N14"/>
    <mergeCell ref="D15:F15"/>
    <mergeCell ref="H15:N15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F758A-C4FD-4D62-8A36-55E46564AD5C}">
  <dimension ref="A1:XFC41"/>
  <sheetViews>
    <sheetView zoomScaleNormal="100" workbookViewId="0">
      <selection activeCell="D6" sqref="D6:F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449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459</v>
      </c>
      <c r="E4" s="75"/>
      <c r="F4" s="75"/>
      <c r="G4" s="2" t="s">
        <v>11</v>
      </c>
      <c r="H4" s="160" t="s">
        <v>111</v>
      </c>
      <c r="I4" s="160"/>
      <c r="J4" s="160"/>
      <c r="K4" s="160"/>
      <c r="L4" s="160"/>
      <c r="M4" s="160"/>
      <c r="N4" s="160"/>
      <c r="O4" s="20">
        <v>1239.82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75" t="s">
        <v>460</v>
      </c>
      <c r="E5" s="75"/>
      <c r="F5" s="75"/>
      <c r="G5" s="2" t="s">
        <v>11</v>
      </c>
      <c r="H5" s="160" t="s">
        <v>111</v>
      </c>
      <c r="I5" s="160"/>
      <c r="J5" s="160"/>
      <c r="K5" s="160"/>
      <c r="L5" s="160"/>
      <c r="M5" s="160"/>
      <c r="N5" s="160"/>
      <c r="O5" s="3">
        <v>1504.8</v>
      </c>
      <c r="P5" s="41" t="s">
        <v>48</v>
      </c>
    </row>
    <row r="6" spans="1:16" s="42" customFormat="1" ht="12.75" customHeight="1" thickBot="1" x14ac:dyDescent="0.35">
      <c r="A6" s="1">
        <v>3</v>
      </c>
      <c r="B6" s="1" t="s">
        <v>10</v>
      </c>
      <c r="C6" s="1" t="s">
        <v>17</v>
      </c>
      <c r="D6" s="75" t="s">
        <v>461</v>
      </c>
      <c r="E6" s="75"/>
      <c r="F6" s="75"/>
      <c r="G6" s="2" t="s">
        <v>11</v>
      </c>
      <c r="H6" s="160" t="s">
        <v>62</v>
      </c>
      <c r="I6" s="160"/>
      <c r="J6" s="160"/>
      <c r="K6" s="160"/>
      <c r="L6" s="160"/>
      <c r="M6" s="160"/>
      <c r="N6" s="160"/>
      <c r="O6" s="3">
        <v>4108.33</v>
      </c>
      <c r="P6" s="41" t="s">
        <v>48</v>
      </c>
    </row>
    <row r="7" spans="1:16" s="42" customFormat="1" ht="12.75" customHeight="1" thickBot="1" x14ac:dyDescent="0.35">
      <c r="A7" s="1">
        <v>4</v>
      </c>
      <c r="B7" s="1" t="s">
        <v>10</v>
      </c>
      <c r="C7" s="1" t="s">
        <v>169</v>
      </c>
      <c r="D7" s="75" t="s">
        <v>462</v>
      </c>
      <c r="E7" s="75"/>
      <c r="F7" s="75"/>
      <c r="G7" s="2" t="s">
        <v>11</v>
      </c>
      <c r="H7" s="160" t="s">
        <v>167</v>
      </c>
      <c r="I7" s="160"/>
      <c r="J7" s="160"/>
      <c r="K7" s="160"/>
      <c r="L7" s="160"/>
      <c r="M7" s="160"/>
      <c r="N7" s="160"/>
      <c r="O7" s="3">
        <v>2320</v>
      </c>
      <c r="P7" s="41" t="s">
        <v>48</v>
      </c>
    </row>
    <row r="8" spans="1:16" ht="12.75" customHeight="1" thickBot="1" x14ac:dyDescent="0.4">
      <c r="A8" s="4"/>
      <c r="B8" s="5"/>
      <c r="C8" s="76"/>
      <c r="D8" s="76"/>
      <c r="E8" s="5"/>
      <c r="F8" s="99"/>
      <c r="G8" s="99"/>
      <c r="H8" s="99"/>
      <c r="I8" s="5"/>
      <c r="J8" s="6"/>
      <c r="K8" s="6"/>
      <c r="L8" s="5"/>
      <c r="M8" s="5"/>
      <c r="N8" s="7"/>
      <c r="O8" s="8"/>
      <c r="P8" s="40"/>
    </row>
    <row r="9" spans="1:16" ht="12.75" customHeight="1" thickBot="1" x14ac:dyDescent="0.4">
      <c r="A9" s="5"/>
      <c r="B9" s="5"/>
      <c r="C9" s="77"/>
      <c r="D9" s="77"/>
      <c r="E9" s="5"/>
      <c r="F9" s="77"/>
      <c r="G9" s="77"/>
      <c r="H9" s="77"/>
      <c r="I9" s="5"/>
      <c r="J9" s="5"/>
      <c r="K9" s="5"/>
      <c r="L9" s="5"/>
      <c r="M9" s="5"/>
      <c r="N9" s="9" t="s">
        <v>6</v>
      </c>
      <c r="O9" s="10">
        <f>+SUM(O4:O8)</f>
        <v>9172.9500000000007</v>
      </c>
      <c r="P9" s="40"/>
    </row>
    <row r="10" spans="1:16" ht="12.75" hidden="1" customHeight="1" x14ac:dyDescent="0.35">
      <c r="A10" s="78" t="s">
        <v>7</v>
      </c>
      <c r="B10" s="78" t="s">
        <v>1</v>
      </c>
      <c r="C10" s="80" t="s">
        <v>2</v>
      </c>
      <c r="D10" s="82" t="s">
        <v>3</v>
      </c>
      <c r="E10" s="83"/>
      <c r="F10" s="84"/>
      <c r="G10" s="88" t="s">
        <v>4</v>
      </c>
      <c r="H10" s="90" t="s">
        <v>8</v>
      </c>
      <c r="I10" s="91"/>
      <c r="J10" s="91"/>
      <c r="K10" s="91"/>
      <c r="L10" s="91"/>
      <c r="M10" s="91"/>
      <c r="N10" s="91"/>
      <c r="O10" s="92"/>
      <c r="P10" s="40"/>
    </row>
    <row r="11" spans="1:16" ht="12.75" hidden="1" customHeight="1" thickBot="1" x14ac:dyDescent="0.4">
      <c r="A11" s="79"/>
      <c r="B11" s="79"/>
      <c r="C11" s="81"/>
      <c r="D11" s="85"/>
      <c r="E11" s="86"/>
      <c r="F11" s="87"/>
      <c r="G11" s="89"/>
      <c r="H11" s="93"/>
      <c r="I11" s="94"/>
      <c r="J11" s="94"/>
      <c r="K11" s="94"/>
      <c r="L11" s="94"/>
      <c r="M11" s="94"/>
      <c r="N11" s="94"/>
      <c r="O11" s="95"/>
      <c r="P11" s="40"/>
    </row>
    <row r="12" spans="1:16" s="42" customFormat="1" ht="12.75" hidden="1" customHeight="1" thickBot="1" x14ac:dyDescent="0.35">
      <c r="A12" s="11">
        <v>1</v>
      </c>
      <c r="B12" s="13"/>
      <c r="C12" s="12"/>
      <c r="D12" s="96"/>
      <c r="E12" s="96"/>
      <c r="F12" s="96"/>
      <c r="G12" s="13"/>
      <c r="H12" s="97"/>
      <c r="I12" s="97"/>
      <c r="J12" s="97"/>
      <c r="K12" s="97"/>
      <c r="L12" s="97"/>
      <c r="M12" s="97"/>
      <c r="N12" s="97"/>
      <c r="O12" s="14"/>
      <c r="P12" s="6"/>
    </row>
    <row r="13" spans="1:16" s="42" customFormat="1" ht="12.75" hidden="1" customHeight="1" thickBot="1" x14ac:dyDescent="0.35">
      <c r="A13" s="11">
        <v>2</v>
      </c>
      <c r="B13" s="13"/>
      <c r="C13" s="12"/>
      <c r="D13" s="96"/>
      <c r="E13" s="96"/>
      <c r="F13" s="96"/>
      <c r="G13" s="13"/>
      <c r="H13" s="97"/>
      <c r="I13" s="97"/>
      <c r="J13" s="97"/>
      <c r="K13" s="97"/>
      <c r="L13" s="97"/>
      <c r="M13" s="97"/>
      <c r="N13" s="97"/>
      <c r="O13" s="14"/>
      <c r="P13" s="6"/>
    </row>
    <row r="14" spans="1:16" ht="12.75" hidden="1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hidden="1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+SUM(O12:O14)</f>
        <v>0</v>
      </c>
      <c r="P15" s="40"/>
    </row>
    <row r="16" spans="1:16" ht="12.75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16383" ht="12.75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16383" s="42" customFormat="1" ht="12.75" customHeight="1" thickBot="1" x14ac:dyDescent="0.35">
      <c r="A18" s="19">
        <v>1</v>
      </c>
      <c r="B18" s="19" t="s">
        <v>10</v>
      </c>
      <c r="C18" s="19" t="s">
        <v>45</v>
      </c>
      <c r="D18" s="118" t="s">
        <v>452</v>
      </c>
      <c r="E18" s="118"/>
      <c r="F18" s="118"/>
      <c r="G18" s="19" t="s">
        <v>11</v>
      </c>
      <c r="H18" s="118" t="s">
        <v>451</v>
      </c>
      <c r="I18" s="118"/>
      <c r="J18" s="118"/>
      <c r="K18" s="118"/>
      <c r="L18" s="118"/>
      <c r="M18" s="118"/>
      <c r="N18" s="118"/>
      <c r="O18" s="20">
        <v>1039.56</v>
      </c>
      <c r="P18" s="43" t="s">
        <v>48</v>
      </c>
      <c r="Q18" s="44"/>
    </row>
    <row r="19" spans="1:16383" s="42" customFormat="1" ht="12.75" customHeight="1" thickBot="1" x14ac:dyDescent="0.35">
      <c r="A19" s="19">
        <v>2</v>
      </c>
      <c r="B19" s="19" t="s">
        <v>10</v>
      </c>
      <c r="C19" s="19" t="s">
        <v>45</v>
      </c>
      <c r="D19" s="118" t="s">
        <v>453</v>
      </c>
      <c r="E19" s="118"/>
      <c r="F19" s="118"/>
      <c r="G19" s="19" t="s">
        <v>11</v>
      </c>
      <c r="H19" s="118" t="s">
        <v>451</v>
      </c>
      <c r="I19" s="118"/>
      <c r="J19" s="118"/>
      <c r="K19" s="118"/>
      <c r="L19" s="118"/>
      <c r="M19" s="118"/>
      <c r="N19" s="118"/>
      <c r="O19" s="20">
        <v>1700</v>
      </c>
      <c r="P19" s="43" t="s">
        <v>48</v>
      </c>
      <c r="Q19" s="44"/>
    </row>
    <row r="20" spans="1:16383" s="42" customFormat="1" ht="12.75" customHeight="1" thickBot="1" x14ac:dyDescent="0.35">
      <c r="A20" s="19">
        <v>3</v>
      </c>
      <c r="B20" s="19" t="s">
        <v>10</v>
      </c>
      <c r="C20" s="19" t="s">
        <v>17</v>
      </c>
      <c r="D20" s="118" t="s">
        <v>458</v>
      </c>
      <c r="E20" s="118"/>
      <c r="F20" s="118"/>
      <c r="G20" s="19" t="s">
        <v>11</v>
      </c>
      <c r="H20" s="118" t="s">
        <v>126</v>
      </c>
      <c r="I20" s="118"/>
      <c r="J20" s="118"/>
      <c r="K20" s="118"/>
      <c r="L20" s="118"/>
      <c r="M20" s="118"/>
      <c r="N20" s="118"/>
      <c r="O20" s="20">
        <v>62245.599999999999</v>
      </c>
      <c r="P20" s="43" t="s">
        <v>48</v>
      </c>
      <c r="Q20" s="44"/>
    </row>
    <row r="21" spans="1:16383" s="42" customFormat="1" ht="12.75" customHeight="1" thickBot="1" x14ac:dyDescent="0.35">
      <c r="A21" s="5"/>
      <c r="B21" s="5"/>
      <c r="C21" s="76"/>
      <c r="D21" s="76"/>
      <c r="E21" s="5"/>
      <c r="F21" s="76"/>
      <c r="G21" s="76"/>
      <c r="H21" s="76"/>
      <c r="I21" s="5"/>
      <c r="J21" s="6"/>
      <c r="K21" s="6"/>
      <c r="L21" s="5"/>
      <c r="M21" s="5"/>
      <c r="N21" s="21"/>
      <c r="O21" s="8"/>
      <c r="P21" s="49"/>
      <c r="Q21" s="44"/>
    </row>
    <row r="22" spans="1:16383" ht="12.75" customHeight="1" thickBot="1" x14ac:dyDescent="0.4">
      <c r="A22" s="5"/>
      <c r="B22" s="5"/>
      <c r="C22" s="77"/>
      <c r="D22" s="77"/>
      <c r="E22" s="5"/>
      <c r="F22" s="77"/>
      <c r="G22" s="77"/>
      <c r="H22" s="77"/>
      <c r="I22" s="5"/>
      <c r="J22" s="5"/>
      <c r="K22" s="5"/>
      <c r="L22" s="5"/>
      <c r="M22" s="5"/>
      <c r="N22" s="22" t="s">
        <v>6</v>
      </c>
      <c r="O22" s="23">
        <f>+SUM(O18:O21)</f>
        <v>64985.159999999996</v>
      </c>
      <c r="P22" s="40"/>
    </row>
    <row r="23" spans="1:16383" ht="12.75" hidden="1" customHeight="1" x14ac:dyDescent="0.35">
      <c r="A23" s="119" t="s">
        <v>7</v>
      </c>
      <c r="B23" s="119" t="s">
        <v>84</v>
      </c>
      <c r="C23" s="121" t="s">
        <v>2</v>
      </c>
      <c r="D23" s="123" t="s">
        <v>3</v>
      </c>
      <c r="E23" s="124"/>
      <c r="F23" s="125"/>
      <c r="G23" s="129" t="s">
        <v>4</v>
      </c>
      <c r="H23" s="131" t="s">
        <v>13</v>
      </c>
      <c r="I23" s="132"/>
      <c r="J23" s="132"/>
      <c r="K23" s="132"/>
      <c r="L23" s="132"/>
      <c r="M23" s="132"/>
      <c r="N23" s="132"/>
      <c r="O23" s="133"/>
    </row>
    <row r="24" spans="1:16383" ht="12.75" hidden="1" customHeight="1" thickBot="1" x14ac:dyDescent="0.4">
      <c r="A24" s="120"/>
      <c r="B24" s="120"/>
      <c r="C24" s="122"/>
      <c r="D24" s="126"/>
      <c r="E24" s="127"/>
      <c r="F24" s="128"/>
      <c r="G24" s="130"/>
      <c r="H24" s="134"/>
      <c r="I24" s="135"/>
      <c r="J24" s="135"/>
      <c r="K24" s="135"/>
      <c r="L24" s="135"/>
      <c r="M24" s="135"/>
      <c r="N24" s="135"/>
      <c r="O24" s="136"/>
      <c r="P24" s="40"/>
    </row>
    <row r="25" spans="1:16383" ht="12.75" hidden="1" customHeight="1" thickBot="1" x14ac:dyDescent="0.4">
      <c r="A25" s="26">
        <v>1</v>
      </c>
      <c r="B25" s="26"/>
      <c r="C25" s="27"/>
      <c r="D25" s="137"/>
      <c r="E25" s="137"/>
      <c r="F25" s="137"/>
      <c r="G25" s="28"/>
      <c r="H25" s="138"/>
      <c r="I25" s="138"/>
      <c r="J25" s="138"/>
      <c r="K25" s="138"/>
      <c r="L25" s="138"/>
      <c r="M25" s="138"/>
      <c r="N25" s="138"/>
      <c r="O25" s="3"/>
      <c r="P25" s="40"/>
    </row>
    <row r="26" spans="1:16383" ht="12.75" hidden="1" customHeight="1" thickBot="1" x14ac:dyDescent="0.4">
      <c r="A26" s="26">
        <v>2</v>
      </c>
      <c r="B26" s="26"/>
      <c r="C26" s="27"/>
      <c r="D26" s="163"/>
      <c r="E26" s="163"/>
      <c r="F26" s="163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hidden="1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9"/>
      <c r="O27" s="8"/>
      <c r="P27" s="46"/>
      <c r="Q27" s="47"/>
    </row>
    <row r="28" spans="1:16383" ht="12.75" hidden="1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30" t="s">
        <v>6</v>
      </c>
      <c r="O28" s="31">
        <f>+SUM(O25:O27)</f>
        <v>0</v>
      </c>
    </row>
    <row r="29" spans="1:16383" ht="12.75" customHeight="1" x14ac:dyDescent="0.35">
      <c r="A29" s="139" t="s">
        <v>7</v>
      </c>
      <c r="B29" s="139" t="s">
        <v>1</v>
      </c>
      <c r="C29" s="141" t="s">
        <v>2</v>
      </c>
      <c r="D29" s="143" t="s">
        <v>3</v>
      </c>
      <c r="E29" s="144"/>
      <c r="F29" s="145"/>
      <c r="G29" s="149" t="s">
        <v>4</v>
      </c>
      <c r="H29" s="151" t="s">
        <v>14</v>
      </c>
      <c r="I29" s="152"/>
      <c r="J29" s="152"/>
      <c r="K29" s="152"/>
      <c r="L29" s="152"/>
      <c r="M29" s="152"/>
      <c r="N29" s="152"/>
      <c r="O29" s="153"/>
    </row>
    <row r="30" spans="1:16383" ht="15.75" customHeight="1" thickBot="1" x14ac:dyDescent="0.4">
      <c r="A30" s="140"/>
      <c r="B30" s="140"/>
      <c r="C30" s="142"/>
      <c r="D30" s="146"/>
      <c r="E30" s="147"/>
      <c r="F30" s="148"/>
      <c r="G30" s="150"/>
      <c r="H30" s="154"/>
      <c r="I30" s="155"/>
      <c r="J30" s="155"/>
      <c r="K30" s="155"/>
      <c r="L30" s="155"/>
      <c r="M30" s="155"/>
      <c r="N30" s="155"/>
      <c r="O30" s="156"/>
    </row>
    <row r="31" spans="1:16383" ht="15.75" customHeight="1" thickBot="1" x14ac:dyDescent="0.4">
      <c r="A31" s="32">
        <v>1</v>
      </c>
      <c r="B31" s="32" t="s">
        <v>10</v>
      </c>
      <c r="C31" s="33" t="s">
        <v>27</v>
      </c>
      <c r="D31" s="158" t="s">
        <v>450</v>
      </c>
      <c r="E31" s="158"/>
      <c r="F31" s="158"/>
      <c r="G31" s="34" t="s">
        <v>11</v>
      </c>
      <c r="H31" s="158" t="s">
        <v>390</v>
      </c>
      <c r="I31" s="158"/>
      <c r="J31" s="158"/>
      <c r="K31" s="158"/>
      <c r="L31" s="158"/>
      <c r="M31" s="158"/>
      <c r="N31" s="158"/>
      <c r="O31" s="14">
        <v>626.4</v>
      </c>
      <c r="P31" s="5" t="s">
        <v>48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pans="1:16383" ht="15.75" customHeight="1" thickBot="1" x14ac:dyDescent="0.4">
      <c r="A32" s="32">
        <v>2</v>
      </c>
      <c r="B32" s="32" t="s">
        <v>10</v>
      </c>
      <c r="C32" s="33" t="s">
        <v>17</v>
      </c>
      <c r="D32" s="158" t="s">
        <v>454</v>
      </c>
      <c r="E32" s="158"/>
      <c r="F32" s="158"/>
      <c r="G32" s="34" t="s">
        <v>11</v>
      </c>
      <c r="H32" s="158" t="s">
        <v>455</v>
      </c>
      <c r="I32" s="158"/>
      <c r="J32" s="158"/>
      <c r="K32" s="158"/>
      <c r="L32" s="158"/>
      <c r="M32" s="158"/>
      <c r="N32" s="158"/>
      <c r="O32" s="14">
        <v>8200</v>
      </c>
      <c r="P32" t="s">
        <v>48</v>
      </c>
    </row>
    <row r="33" spans="1:15" ht="15.75" customHeight="1" thickBot="1" x14ac:dyDescent="0.4">
      <c r="A33" s="32">
        <v>3</v>
      </c>
      <c r="B33" s="32" t="s">
        <v>10</v>
      </c>
      <c r="C33" s="33" t="s">
        <v>17</v>
      </c>
      <c r="D33" s="158" t="s">
        <v>457</v>
      </c>
      <c r="E33" s="158"/>
      <c r="F33" s="158"/>
      <c r="G33" s="34" t="s">
        <v>11</v>
      </c>
      <c r="H33" s="158" t="s">
        <v>456</v>
      </c>
      <c r="I33" s="158"/>
      <c r="J33" s="158"/>
      <c r="K33" s="158"/>
      <c r="L33" s="158"/>
      <c r="M33" s="158"/>
      <c r="N33" s="158"/>
      <c r="O33" s="14">
        <v>1000</v>
      </c>
    </row>
    <row r="34" spans="1:15" ht="15" customHeight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5"/>
      <c r="O34" s="8"/>
    </row>
    <row r="35" spans="1:15" ht="15.75" customHeight="1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6" t="s">
        <v>6</v>
      </c>
      <c r="O35" s="37">
        <f>+SUM(O31:O34)</f>
        <v>9826.4</v>
      </c>
    </row>
    <row r="36" spans="1:15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38"/>
    </row>
    <row r="37" spans="1:15" ht="15.5" x14ac:dyDescent="0.35">
      <c r="A37" s="5"/>
      <c r="B37" s="5"/>
      <c r="C37" s="99"/>
      <c r="D37" s="99"/>
      <c r="E37" s="5"/>
      <c r="F37" s="99"/>
      <c r="G37" s="99"/>
      <c r="H37" s="99"/>
      <c r="I37" s="5"/>
      <c r="J37" s="5"/>
      <c r="K37" s="5"/>
      <c r="L37" s="159" t="s">
        <v>15</v>
      </c>
      <c r="M37" s="159"/>
      <c r="N37" s="159"/>
      <c r="O37" s="39">
        <f>+O22+O15+O9+O28+O35</f>
        <v>83984.51</v>
      </c>
    </row>
    <row r="40" spans="1:15" x14ac:dyDescent="0.35">
      <c r="O40" s="48"/>
    </row>
    <row r="41" spans="1:15" x14ac:dyDescent="0.35">
      <c r="O41" s="48"/>
    </row>
  </sheetData>
  <mergeCells count="74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8:D8"/>
    <mergeCell ref="F8:H8"/>
    <mergeCell ref="D6:F6"/>
    <mergeCell ref="H6:N6"/>
    <mergeCell ref="D7:F7"/>
    <mergeCell ref="H7:N7"/>
    <mergeCell ref="A10:A11"/>
    <mergeCell ref="B10:B11"/>
    <mergeCell ref="C10:C11"/>
    <mergeCell ref="D10:F11"/>
    <mergeCell ref="G10:G11"/>
    <mergeCell ref="D12:F12"/>
    <mergeCell ref="H12:N12"/>
    <mergeCell ref="D13:F13"/>
    <mergeCell ref="H13:N13"/>
    <mergeCell ref="C9:D9"/>
    <mergeCell ref="F9:H9"/>
    <mergeCell ref="H10:O11"/>
    <mergeCell ref="C14:D14"/>
    <mergeCell ref="F14:H14"/>
    <mergeCell ref="C15:D15"/>
    <mergeCell ref="F15:H15"/>
    <mergeCell ref="A16:A17"/>
    <mergeCell ref="B16:B17"/>
    <mergeCell ref="C16:C17"/>
    <mergeCell ref="D16:F17"/>
    <mergeCell ref="G16:G17"/>
    <mergeCell ref="H16:O17"/>
    <mergeCell ref="D20:F20"/>
    <mergeCell ref="H20:N20"/>
    <mergeCell ref="D18:F18"/>
    <mergeCell ref="H18:N18"/>
    <mergeCell ref="D19:F19"/>
    <mergeCell ref="H19:N19"/>
    <mergeCell ref="H23:O24"/>
    <mergeCell ref="C21:D21"/>
    <mergeCell ref="F21:H21"/>
    <mergeCell ref="C22:D22"/>
    <mergeCell ref="F22:H22"/>
    <mergeCell ref="A23:A24"/>
    <mergeCell ref="B23:B24"/>
    <mergeCell ref="C23:C24"/>
    <mergeCell ref="D23:F24"/>
    <mergeCell ref="G23:G24"/>
    <mergeCell ref="D25:F25"/>
    <mergeCell ref="H25:N25"/>
    <mergeCell ref="D26:F26"/>
    <mergeCell ref="H26:N26"/>
    <mergeCell ref="A29:A30"/>
    <mergeCell ref="B29:B30"/>
    <mergeCell ref="C29:C30"/>
    <mergeCell ref="D29:F30"/>
    <mergeCell ref="G29:G30"/>
    <mergeCell ref="H29:O30"/>
    <mergeCell ref="D31:F31"/>
    <mergeCell ref="H31:N31"/>
    <mergeCell ref="D32:F32"/>
    <mergeCell ref="H32:N32"/>
    <mergeCell ref="C37:D37"/>
    <mergeCell ref="F37:H37"/>
    <mergeCell ref="L37:N37"/>
    <mergeCell ref="D33:F33"/>
    <mergeCell ref="H33:N3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9EEC5-981B-43A1-82FE-44CC8072A3AA}">
  <dimension ref="A1:XFC40"/>
  <sheetViews>
    <sheetView workbookViewId="0">
      <selection sqref="A1:XFD104857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463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465</v>
      </c>
      <c r="E4" s="75"/>
      <c r="F4" s="75"/>
      <c r="G4" s="2" t="s">
        <v>11</v>
      </c>
      <c r="H4" s="160" t="s">
        <v>60</v>
      </c>
      <c r="I4" s="160"/>
      <c r="J4" s="160"/>
      <c r="K4" s="160"/>
      <c r="L4" s="160"/>
      <c r="M4" s="160"/>
      <c r="N4" s="160"/>
      <c r="O4" s="20">
        <v>1347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1347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472</v>
      </c>
      <c r="E10" s="96"/>
      <c r="F10" s="96"/>
      <c r="G10" s="13" t="s">
        <v>11</v>
      </c>
      <c r="H10" s="97" t="s">
        <v>19</v>
      </c>
      <c r="I10" s="97"/>
      <c r="J10" s="97"/>
      <c r="K10" s="97"/>
      <c r="L10" s="97"/>
      <c r="M10" s="97"/>
      <c r="N10" s="97"/>
      <c r="O10" s="14">
        <v>5119.78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 t="s">
        <v>10</v>
      </c>
      <c r="C11" s="12" t="s">
        <v>169</v>
      </c>
      <c r="D11" s="96" t="s">
        <v>474</v>
      </c>
      <c r="E11" s="96"/>
      <c r="F11" s="96"/>
      <c r="G11" s="13" t="s">
        <v>11</v>
      </c>
      <c r="H11" s="97" t="s">
        <v>473</v>
      </c>
      <c r="I11" s="97"/>
      <c r="J11" s="97"/>
      <c r="K11" s="97"/>
      <c r="L11" s="97"/>
      <c r="M11" s="97"/>
      <c r="N11" s="97"/>
      <c r="O11" s="14">
        <v>2204</v>
      </c>
      <c r="P11" s="6" t="s">
        <v>48</v>
      </c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7323.78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464</v>
      </c>
      <c r="E16" s="118"/>
      <c r="F16" s="118"/>
      <c r="G16" s="19" t="s">
        <v>11</v>
      </c>
      <c r="H16" s="118" t="s">
        <v>126</v>
      </c>
      <c r="I16" s="118"/>
      <c r="J16" s="118"/>
      <c r="K16" s="118"/>
      <c r="L16" s="118"/>
      <c r="M16" s="118"/>
      <c r="N16" s="118"/>
      <c r="O16" s="20">
        <v>62245.599999999999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17</v>
      </c>
      <c r="D17" s="118" t="s">
        <v>467</v>
      </c>
      <c r="E17" s="118"/>
      <c r="F17" s="118"/>
      <c r="G17" s="19" t="s">
        <v>11</v>
      </c>
      <c r="H17" s="118" t="s">
        <v>466</v>
      </c>
      <c r="I17" s="118"/>
      <c r="J17" s="118"/>
      <c r="K17" s="118"/>
      <c r="L17" s="118"/>
      <c r="M17" s="118"/>
      <c r="N17" s="118"/>
      <c r="O17" s="20">
        <v>1205.8900000000001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17</v>
      </c>
      <c r="D18" s="118" t="s">
        <v>468</v>
      </c>
      <c r="E18" s="118"/>
      <c r="F18" s="118"/>
      <c r="G18" s="19" t="s">
        <v>11</v>
      </c>
      <c r="H18" s="118" t="s">
        <v>466</v>
      </c>
      <c r="I18" s="118"/>
      <c r="J18" s="118"/>
      <c r="K18" s="118"/>
      <c r="L18" s="118"/>
      <c r="M18" s="118"/>
      <c r="N18" s="118"/>
      <c r="O18" s="20">
        <v>2008.65</v>
      </c>
      <c r="P18" s="43" t="s">
        <v>48</v>
      </c>
      <c r="Q18" s="44"/>
    </row>
    <row r="19" spans="1:16383" s="42" customFormat="1" ht="12.75" customHeight="1" thickBot="1" x14ac:dyDescent="0.35">
      <c r="A19" s="19">
        <v>4</v>
      </c>
      <c r="B19" s="19" t="s">
        <v>10</v>
      </c>
      <c r="C19" s="19" t="s">
        <v>17</v>
      </c>
      <c r="D19" s="118" t="s">
        <v>469</v>
      </c>
      <c r="E19" s="118"/>
      <c r="F19" s="118"/>
      <c r="G19" s="19" t="s">
        <v>11</v>
      </c>
      <c r="H19" s="118" t="s">
        <v>60</v>
      </c>
      <c r="I19" s="118"/>
      <c r="J19" s="118"/>
      <c r="K19" s="118"/>
      <c r="L19" s="118"/>
      <c r="M19" s="118"/>
      <c r="N19" s="118"/>
      <c r="O19" s="20">
        <v>522</v>
      </c>
      <c r="P19" s="43" t="s">
        <v>48</v>
      </c>
      <c r="Q19" s="44"/>
    </row>
    <row r="20" spans="1:16383" s="42" customFormat="1" ht="12.75" customHeight="1" thickBot="1" x14ac:dyDescent="0.35">
      <c r="A20" s="19">
        <v>5</v>
      </c>
      <c r="B20" s="19" t="s">
        <v>10</v>
      </c>
      <c r="C20" s="19" t="s">
        <v>17</v>
      </c>
      <c r="D20" s="118" t="s">
        <v>471</v>
      </c>
      <c r="E20" s="118"/>
      <c r="F20" s="118"/>
      <c r="G20" s="19" t="s">
        <v>11</v>
      </c>
      <c r="H20" s="118" t="s">
        <v>470</v>
      </c>
      <c r="I20" s="118"/>
      <c r="J20" s="118"/>
      <c r="K20" s="118"/>
      <c r="L20" s="118"/>
      <c r="M20" s="118"/>
      <c r="N20" s="118"/>
      <c r="O20" s="20">
        <v>3668</v>
      </c>
      <c r="P20" s="43" t="s">
        <v>48</v>
      </c>
      <c r="Q20" s="44"/>
    </row>
    <row r="21" spans="1:16383" s="42" customFormat="1" ht="12.75" customHeight="1" thickBot="1" x14ac:dyDescent="0.35">
      <c r="A21" s="5"/>
      <c r="B21" s="5"/>
      <c r="C21" s="76"/>
      <c r="D21" s="76"/>
      <c r="E21" s="5"/>
      <c r="F21" s="76"/>
      <c r="G21" s="76"/>
      <c r="H21" s="76"/>
      <c r="I21" s="5"/>
      <c r="J21" s="6"/>
      <c r="K21" s="6"/>
      <c r="L21" s="5"/>
      <c r="M21" s="5"/>
      <c r="N21" s="21"/>
      <c r="O21" s="8"/>
      <c r="P21" s="49"/>
      <c r="Q21" s="44"/>
    </row>
    <row r="22" spans="1:16383" ht="12.75" customHeight="1" thickBot="1" x14ac:dyDescent="0.4">
      <c r="A22" s="5"/>
      <c r="B22" s="5"/>
      <c r="C22" s="77"/>
      <c r="D22" s="77"/>
      <c r="E22" s="5"/>
      <c r="F22" s="77"/>
      <c r="G22" s="77"/>
      <c r="H22" s="77"/>
      <c r="I22" s="5"/>
      <c r="J22" s="5"/>
      <c r="K22" s="5"/>
      <c r="L22" s="5"/>
      <c r="M22" s="5"/>
      <c r="N22" s="22" t="s">
        <v>6</v>
      </c>
      <c r="O22" s="23">
        <f>+SUM(O16:O21)</f>
        <v>69650.14</v>
      </c>
      <c r="P22" s="40"/>
    </row>
    <row r="23" spans="1:16383" ht="12.75" hidden="1" customHeight="1" x14ac:dyDescent="0.35">
      <c r="A23" s="119" t="s">
        <v>7</v>
      </c>
      <c r="B23" s="119" t="s">
        <v>84</v>
      </c>
      <c r="C23" s="121" t="s">
        <v>2</v>
      </c>
      <c r="D23" s="123" t="s">
        <v>3</v>
      </c>
      <c r="E23" s="124"/>
      <c r="F23" s="125"/>
      <c r="G23" s="129" t="s">
        <v>4</v>
      </c>
      <c r="H23" s="131" t="s">
        <v>13</v>
      </c>
      <c r="I23" s="132"/>
      <c r="J23" s="132"/>
      <c r="K23" s="132"/>
      <c r="L23" s="132"/>
      <c r="M23" s="132"/>
      <c r="N23" s="132"/>
      <c r="O23" s="133"/>
    </row>
    <row r="24" spans="1:16383" ht="12.75" hidden="1" customHeight="1" thickBot="1" x14ac:dyDescent="0.4">
      <c r="A24" s="120"/>
      <c r="B24" s="120"/>
      <c r="C24" s="122"/>
      <c r="D24" s="126"/>
      <c r="E24" s="127"/>
      <c r="F24" s="128"/>
      <c r="G24" s="130"/>
      <c r="H24" s="134"/>
      <c r="I24" s="135"/>
      <c r="J24" s="135"/>
      <c r="K24" s="135"/>
      <c r="L24" s="135"/>
      <c r="M24" s="135"/>
      <c r="N24" s="135"/>
      <c r="O24" s="136"/>
      <c r="P24" s="40"/>
    </row>
    <row r="25" spans="1:16383" ht="12.75" hidden="1" customHeight="1" thickBot="1" x14ac:dyDescent="0.4">
      <c r="A25" s="26">
        <v>1</v>
      </c>
      <c r="B25" s="26"/>
      <c r="C25" s="27"/>
      <c r="D25" s="137"/>
      <c r="E25" s="137"/>
      <c r="F25" s="137"/>
      <c r="G25" s="28"/>
      <c r="H25" s="138"/>
      <c r="I25" s="138"/>
      <c r="J25" s="138"/>
      <c r="K25" s="138"/>
      <c r="L25" s="138"/>
      <c r="M25" s="138"/>
      <c r="N25" s="138"/>
      <c r="O25" s="3"/>
      <c r="P25" s="40"/>
    </row>
    <row r="26" spans="1:16383" ht="12.75" hidden="1" customHeight="1" thickBot="1" x14ac:dyDescent="0.4">
      <c r="A26" s="26">
        <v>2</v>
      </c>
      <c r="B26" s="26"/>
      <c r="C26" s="27"/>
      <c r="D26" s="163"/>
      <c r="E26" s="163"/>
      <c r="F26" s="163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hidden="1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9"/>
      <c r="O27" s="8"/>
      <c r="P27" s="46"/>
      <c r="Q27" s="47"/>
    </row>
    <row r="28" spans="1:16383" ht="12.75" hidden="1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30" t="s">
        <v>6</v>
      </c>
      <c r="O28" s="31">
        <f>+SUM(O25:O27)</f>
        <v>0</v>
      </c>
    </row>
    <row r="29" spans="1:16383" ht="12.75" customHeight="1" x14ac:dyDescent="0.35">
      <c r="A29" s="139" t="s">
        <v>7</v>
      </c>
      <c r="B29" s="139" t="s">
        <v>1</v>
      </c>
      <c r="C29" s="141" t="s">
        <v>2</v>
      </c>
      <c r="D29" s="143" t="s">
        <v>3</v>
      </c>
      <c r="E29" s="144"/>
      <c r="F29" s="145"/>
      <c r="G29" s="149" t="s">
        <v>4</v>
      </c>
      <c r="H29" s="151" t="s">
        <v>14</v>
      </c>
      <c r="I29" s="152"/>
      <c r="J29" s="152"/>
      <c r="K29" s="152"/>
      <c r="L29" s="152"/>
      <c r="M29" s="152"/>
      <c r="N29" s="152"/>
      <c r="O29" s="153"/>
    </row>
    <row r="30" spans="1:16383" ht="15.75" customHeight="1" thickBot="1" x14ac:dyDescent="0.4">
      <c r="A30" s="140"/>
      <c r="B30" s="140"/>
      <c r="C30" s="142"/>
      <c r="D30" s="146"/>
      <c r="E30" s="147"/>
      <c r="F30" s="148"/>
      <c r="G30" s="150"/>
      <c r="H30" s="154"/>
      <c r="I30" s="155"/>
      <c r="J30" s="155"/>
      <c r="K30" s="155"/>
      <c r="L30" s="155"/>
      <c r="M30" s="155"/>
      <c r="N30" s="155"/>
      <c r="O30" s="156"/>
    </row>
    <row r="31" spans="1:16383" ht="15.75" customHeight="1" thickBot="1" x14ac:dyDescent="0.4">
      <c r="A31" s="32">
        <v>1</v>
      </c>
      <c r="B31" s="32" t="s">
        <v>10</v>
      </c>
      <c r="C31" s="33" t="s">
        <v>169</v>
      </c>
      <c r="D31" s="158" t="s">
        <v>475</v>
      </c>
      <c r="E31" s="158"/>
      <c r="F31" s="158"/>
      <c r="G31" s="34" t="s">
        <v>11</v>
      </c>
      <c r="H31" s="158" t="s">
        <v>473</v>
      </c>
      <c r="I31" s="158"/>
      <c r="J31" s="158"/>
      <c r="K31" s="158"/>
      <c r="L31" s="158"/>
      <c r="M31" s="158"/>
      <c r="N31" s="158"/>
      <c r="O31" s="14">
        <v>2204</v>
      </c>
      <c r="P31" s="5" t="s">
        <v>48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pans="1:16383" ht="15.75" customHeight="1" thickBot="1" x14ac:dyDescent="0.4">
      <c r="A32" s="32">
        <v>2</v>
      </c>
      <c r="B32" s="32"/>
      <c r="C32" s="33"/>
      <c r="D32" s="158"/>
      <c r="E32" s="158"/>
      <c r="F32" s="158"/>
      <c r="G32" s="34"/>
      <c r="H32" s="158"/>
      <c r="I32" s="158"/>
      <c r="J32" s="158"/>
      <c r="K32" s="158"/>
      <c r="L32" s="158"/>
      <c r="M32" s="158"/>
      <c r="N32" s="158"/>
      <c r="O32" s="14"/>
    </row>
    <row r="33" spans="1:15" ht="15" customHeight="1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5"/>
      <c r="O33" s="8"/>
    </row>
    <row r="34" spans="1:15" ht="15.75" customHeight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6" t="s">
        <v>6</v>
      </c>
      <c r="O34" s="37">
        <f>+SUM(O31:O33)</f>
        <v>2204</v>
      </c>
    </row>
    <row r="35" spans="1:1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38"/>
    </row>
    <row r="36" spans="1:15" ht="15.5" x14ac:dyDescent="0.35">
      <c r="A36" s="5"/>
      <c r="B36" s="5"/>
      <c r="C36" s="99"/>
      <c r="D36" s="99"/>
      <c r="E36" s="5"/>
      <c r="F36" s="99"/>
      <c r="G36" s="99"/>
      <c r="H36" s="99"/>
      <c r="I36" s="5"/>
      <c r="J36" s="5"/>
      <c r="K36" s="5"/>
      <c r="L36" s="159" t="s">
        <v>15</v>
      </c>
      <c r="M36" s="159"/>
      <c r="N36" s="159"/>
      <c r="O36" s="39">
        <f>+O22+O13+O7+O28+O34</f>
        <v>80524.92</v>
      </c>
    </row>
    <row r="39" spans="1:15" x14ac:dyDescent="0.35">
      <c r="O39" s="48"/>
    </row>
    <row r="40" spans="1:15" x14ac:dyDescent="0.35">
      <c r="O40" s="48"/>
    </row>
  </sheetData>
  <mergeCells count="72">
    <mergeCell ref="C36:D36"/>
    <mergeCell ref="F36:H36"/>
    <mergeCell ref="L36:N36"/>
    <mergeCell ref="D18:F18"/>
    <mergeCell ref="H18:N18"/>
    <mergeCell ref="D19:F19"/>
    <mergeCell ref="H19:N19"/>
    <mergeCell ref="D20:F20"/>
    <mergeCell ref="H20:N20"/>
    <mergeCell ref="D31:F31"/>
    <mergeCell ref="H31:N31"/>
    <mergeCell ref="D32:F32"/>
    <mergeCell ref="H32:N32"/>
    <mergeCell ref="D25:F25"/>
    <mergeCell ref="H25:N25"/>
    <mergeCell ref="D26:F26"/>
    <mergeCell ref="H26:N26"/>
    <mergeCell ref="A29:A30"/>
    <mergeCell ref="B29:B30"/>
    <mergeCell ref="C29:C30"/>
    <mergeCell ref="D29:F30"/>
    <mergeCell ref="G29:G30"/>
    <mergeCell ref="H29:O30"/>
    <mergeCell ref="C21:D21"/>
    <mergeCell ref="F21:H21"/>
    <mergeCell ref="C22:D22"/>
    <mergeCell ref="F22:H22"/>
    <mergeCell ref="A23:A24"/>
    <mergeCell ref="B23:B24"/>
    <mergeCell ref="C23:C24"/>
    <mergeCell ref="D23:F24"/>
    <mergeCell ref="G23:G24"/>
    <mergeCell ref="H23:O24"/>
    <mergeCell ref="D16:F16"/>
    <mergeCell ref="H16:N16"/>
    <mergeCell ref="D17:F17"/>
    <mergeCell ref="H17:N17"/>
    <mergeCell ref="C13:D13"/>
    <mergeCell ref="F13:H13"/>
    <mergeCell ref="H14:O15"/>
    <mergeCell ref="A14:A15"/>
    <mergeCell ref="B14:B15"/>
    <mergeCell ref="C14:C15"/>
    <mergeCell ref="D14:F15"/>
    <mergeCell ref="G14:G15"/>
    <mergeCell ref="D10:F10"/>
    <mergeCell ref="H10:N10"/>
    <mergeCell ref="D11:F11"/>
    <mergeCell ref="H11:N11"/>
    <mergeCell ref="C12:D12"/>
    <mergeCell ref="F12:H12"/>
    <mergeCell ref="A8:A9"/>
    <mergeCell ref="B8:B9"/>
    <mergeCell ref="C8:C9"/>
    <mergeCell ref="D8:F9"/>
    <mergeCell ref="G8:G9"/>
    <mergeCell ref="H8:O9"/>
    <mergeCell ref="C6:D6"/>
    <mergeCell ref="F6:H6"/>
    <mergeCell ref="C7:D7"/>
    <mergeCell ref="F7:H7"/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D9A12-BFB0-4153-A28C-95CF98B46642}">
  <dimension ref="A1:XFC41"/>
  <sheetViews>
    <sheetView workbookViewId="0">
      <selection activeCell="O16" sqref="O16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476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hidden="1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hidden="1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hidden="1" customHeight="1" thickBot="1" x14ac:dyDescent="0.35">
      <c r="A4" s="1">
        <v>1</v>
      </c>
      <c r="B4" s="1"/>
      <c r="C4" s="1"/>
      <c r="D4" s="75"/>
      <c r="E4" s="75"/>
      <c r="F4" s="75"/>
      <c r="G4" s="2"/>
      <c r="H4" s="160"/>
      <c r="I4" s="160"/>
      <c r="J4" s="160"/>
      <c r="K4" s="160"/>
      <c r="L4" s="160"/>
      <c r="M4" s="160"/>
      <c r="N4" s="160"/>
      <c r="O4" s="20"/>
      <c r="P4" s="41"/>
    </row>
    <row r="5" spans="1:17" s="42" customFormat="1" ht="12.75" hidden="1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hidden="1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hidden="1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151</v>
      </c>
      <c r="D10" s="96" t="s">
        <v>483</v>
      </c>
      <c r="E10" s="96"/>
      <c r="F10" s="96"/>
      <c r="G10" s="13" t="s">
        <v>11</v>
      </c>
      <c r="H10" s="97" t="s">
        <v>34</v>
      </c>
      <c r="I10" s="97"/>
      <c r="J10" s="97"/>
      <c r="K10" s="97"/>
      <c r="L10" s="97"/>
      <c r="M10" s="97"/>
      <c r="N10" s="97"/>
      <c r="O10" s="14">
        <v>551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 t="s">
        <v>10</v>
      </c>
      <c r="C11" s="12" t="s">
        <v>151</v>
      </c>
      <c r="D11" s="96" t="s">
        <v>484</v>
      </c>
      <c r="E11" s="96"/>
      <c r="F11" s="96"/>
      <c r="G11" s="13" t="s">
        <v>11</v>
      </c>
      <c r="H11" s="97" t="s">
        <v>34</v>
      </c>
      <c r="I11" s="97"/>
      <c r="J11" s="97"/>
      <c r="K11" s="97"/>
      <c r="L11" s="97"/>
      <c r="M11" s="97"/>
      <c r="N11" s="97"/>
      <c r="O11" s="14">
        <v>13476.02</v>
      </c>
      <c r="P11" s="6" t="s">
        <v>48</v>
      </c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14027.02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477</v>
      </c>
      <c r="E16" s="118"/>
      <c r="F16" s="118"/>
      <c r="G16" s="19" t="s">
        <v>11</v>
      </c>
      <c r="H16" s="118" t="s">
        <v>34</v>
      </c>
      <c r="I16" s="118"/>
      <c r="J16" s="118"/>
      <c r="K16" s="118"/>
      <c r="L16" s="118"/>
      <c r="M16" s="118"/>
      <c r="N16" s="118"/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17</v>
      </c>
      <c r="D17" s="118" t="s">
        <v>61</v>
      </c>
      <c r="E17" s="118"/>
      <c r="F17" s="118"/>
      <c r="G17" s="19" t="s">
        <v>11</v>
      </c>
      <c r="H17" s="118" t="s">
        <v>60</v>
      </c>
      <c r="I17" s="118"/>
      <c r="J17" s="118"/>
      <c r="K17" s="118"/>
      <c r="L17" s="118"/>
      <c r="M17" s="118"/>
      <c r="N17" s="118"/>
      <c r="O17" s="20">
        <v>866.67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17</v>
      </c>
      <c r="D18" s="118" t="s">
        <v>61</v>
      </c>
      <c r="E18" s="118"/>
      <c r="F18" s="118"/>
      <c r="G18" s="19" t="s">
        <v>11</v>
      </c>
      <c r="H18" s="118" t="s">
        <v>60</v>
      </c>
      <c r="I18" s="118"/>
      <c r="J18" s="118"/>
      <c r="K18" s="118"/>
      <c r="L18" s="118"/>
      <c r="M18" s="118"/>
      <c r="N18" s="118"/>
      <c r="O18" s="20">
        <v>2225</v>
      </c>
      <c r="P18" s="43" t="s">
        <v>48</v>
      </c>
      <c r="Q18" s="44"/>
    </row>
    <row r="19" spans="1:16383" s="42" customFormat="1" ht="13.5" thickBot="1" x14ac:dyDescent="0.35">
      <c r="A19" s="19">
        <v>4</v>
      </c>
      <c r="B19" s="19" t="s">
        <v>10</v>
      </c>
      <c r="C19" s="19" t="s">
        <v>151</v>
      </c>
      <c r="D19" s="118" t="s">
        <v>482</v>
      </c>
      <c r="E19" s="118"/>
      <c r="F19" s="118"/>
      <c r="G19" s="19" t="s">
        <v>11</v>
      </c>
      <c r="H19" s="118" t="s">
        <v>34</v>
      </c>
      <c r="I19" s="118"/>
      <c r="J19" s="118"/>
      <c r="K19" s="118"/>
      <c r="L19" s="118"/>
      <c r="M19" s="118"/>
      <c r="N19" s="118"/>
      <c r="O19" s="20">
        <v>6937.92</v>
      </c>
      <c r="P19" s="43" t="s">
        <v>48</v>
      </c>
      <c r="Q19" s="44"/>
    </row>
    <row r="20" spans="1:16383" s="42" customFormat="1" ht="13.5" thickBot="1" x14ac:dyDescent="0.35">
      <c r="A20" s="19">
        <v>5</v>
      </c>
      <c r="B20" s="19" t="s">
        <v>10</v>
      </c>
      <c r="C20" s="19" t="s">
        <v>17</v>
      </c>
      <c r="D20" s="118" t="s">
        <v>73</v>
      </c>
      <c r="E20" s="118"/>
      <c r="F20" s="118"/>
      <c r="G20" s="19" t="s">
        <v>11</v>
      </c>
      <c r="H20" s="118" t="s">
        <v>451</v>
      </c>
      <c r="I20" s="118"/>
      <c r="J20" s="118"/>
      <c r="K20" s="118"/>
      <c r="L20" s="118"/>
      <c r="M20" s="118"/>
      <c r="N20" s="118"/>
      <c r="O20" s="20">
        <v>2970</v>
      </c>
      <c r="P20" s="43" t="s">
        <v>48</v>
      </c>
      <c r="Q20" s="44"/>
    </row>
    <row r="21" spans="1:16383" s="42" customFormat="1" ht="12.75" customHeight="1" thickBot="1" x14ac:dyDescent="0.35">
      <c r="A21" s="5"/>
      <c r="B21" s="5"/>
      <c r="C21" s="76"/>
      <c r="D21" s="76"/>
      <c r="E21" s="5"/>
      <c r="F21" s="76"/>
      <c r="G21" s="76"/>
      <c r="H21" s="76"/>
      <c r="I21" s="5"/>
      <c r="J21" s="6"/>
      <c r="K21" s="6"/>
      <c r="L21" s="5"/>
      <c r="M21" s="5"/>
      <c r="N21" s="21"/>
      <c r="O21" s="8"/>
      <c r="P21" s="49"/>
      <c r="Q21" s="44"/>
    </row>
    <row r="22" spans="1:16383" ht="12.75" customHeight="1" thickBot="1" x14ac:dyDescent="0.4">
      <c r="A22" s="5"/>
      <c r="B22" s="5"/>
      <c r="C22" s="77"/>
      <c r="D22" s="77"/>
      <c r="E22" s="5"/>
      <c r="F22" s="77"/>
      <c r="G22" s="77"/>
      <c r="H22" s="77"/>
      <c r="I22" s="5"/>
      <c r="J22" s="5"/>
      <c r="K22" s="5"/>
      <c r="L22" s="5"/>
      <c r="M22" s="5"/>
      <c r="N22" s="22" t="s">
        <v>6</v>
      </c>
      <c r="O22" s="23">
        <f>+SUM(O17:O21)</f>
        <v>12999.59</v>
      </c>
      <c r="P22" s="40"/>
    </row>
    <row r="23" spans="1:16383" ht="12.75" customHeight="1" x14ac:dyDescent="0.35">
      <c r="A23" s="119" t="s">
        <v>7</v>
      </c>
      <c r="B23" s="119" t="s">
        <v>84</v>
      </c>
      <c r="C23" s="121" t="s">
        <v>2</v>
      </c>
      <c r="D23" s="123" t="s">
        <v>3</v>
      </c>
      <c r="E23" s="124"/>
      <c r="F23" s="125"/>
      <c r="G23" s="129" t="s">
        <v>4</v>
      </c>
      <c r="H23" s="131" t="s">
        <v>13</v>
      </c>
      <c r="I23" s="132"/>
      <c r="J23" s="132"/>
      <c r="K23" s="132"/>
      <c r="L23" s="132"/>
      <c r="M23" s="132"/>
      <c r="N23" s="132"/>
      <c r="O23" s="133"/>
    </row>
    <row r="24" spans="1:16383" ht="12.75" customHeight="1" thickBot="1" x14ac:dyDescent="0.4">
      <c r="A24" s="120"/>
      <c r="B24" s="120"/>
      <c r="C24" s="122"/>
      <c r="D24" s="126"/>
      <c r="E24" s="127"/>
      <c r="F24" s="128"/>
      <c r="G24" s="130"/>
      <c r="H24" s="134"/>
      <c r="I24" s="135"/>
      <c r="J24" s="135"/>
      <c r="K24" s="135"/>
      <c r="L24" s="135"/>
      <c r="M24" s="135"/>
      <c r="N24" s="135"/>
      <c r="O24" s="136"/>
      <c r="P24" s="40"/>
    </row>
    <row r="25" spans="1:16383" ht="12.75" customHeight="1" thickBot="1" x14ac:dyDescent="0.4">
      <c r="A25" s="26">
        <v>1</v>
      </c>
      <c r="B25" s="26" t="s">
        <v>10</v>
      </c>
      <c r="C25" s="27" t="s">
        <v>151</v>
      </c>
      <c r="D25" s="137" t="s">
        <v>485</v>
      </c>
      <c r="E25" s="137"/>
      <c r="F25" s="137"/>
      <c r="G25" s="28" t="s">
        <v>11</v>
      </c>
      <c r="H25" s="138" t="s">
        <v>34</v>
      </c>
      <c r="I25" s="138"/>
      <c r="J25" s="138"/>
      <c r="K25" s="138"/>
      <c r="L25" s="138"/>
      <c r="M25" s="138"/>
      <c r="N25" s="138"/>
      <c r="O25" s="3">
        <v>10387.94</v>
      </c>
      <c r="P25" s="40" t="s">
        <v>48</v>
      </c>
    </row>
    <row r="26" spans="1:16383" ht="12.75" customHeight="1" thickBot="1" x14ac:dyDescent="0.4">
      <c r="A26" s="26">
        <v>2</v>
      </c>
      <c r="B26" s="26"/>
      <c r="C26" s="27"/>
      <c r="D26" s="163"/>
      <c r="E26" s="163"/>
      <c r="F26" s="163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9"/>
      <c r="O27" s="8"/>
      <c r="P27" s="46"/>
      <c r="Q27" s="47"/>
    </row>
    <row r="28" spans="1:16383" ht="12.75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30" t="s">
        <v>6</v>
      </c>
      <c r="O28" s="31">
        <f>+SUM(O25:O27)</f>
        <v>10387.94</v>
      </c>
    </row>
    <row r="29" spans="1:16383" ht="12.75" customHeight="1" x14ac:dyDescent="0.35">
      <c r="A29" s="139" t="s">
        <v>7</v>
      </c>
      <c r="B29" s="139" t="s">
        <v>1</v>
      </c>
      <c r="C29" s="141" t="s">
        <v>2</v>
      </c>
      <c r="D29" s="143" t="s">
        <v>3</v>
      </c>
      <c r="E29" s="144"/>
      <c r="F29" s="145"/>
      <c r="G29" s="149" t="s">
        <v>4</v>
      </c>
      <c r="H29" s="151" t="s">
        <v>14</v>
      </c>
      <c r="I29" s="152"/>
      <c r="J29" s="152"/>
      <c r="K29" s="152"/>
      <c r="L29" s="152"/>
      <c r="M29" s="152"/>
      <c r="N29" s="152"/>
      <c r="O29" s="153"/>
    </row>
    <row r="30" spans="1:16383" ht="15.75" customHeight="1" thickBot="1" x14ac:dyDescent="0.4">
      <c r="A30" s="140"/>
      <c r="B30" s="140"/>
      <c r="C30" s="142"/>
      <c r="D30" s="146"/>
      <c r="E30" s="147"/>
      <c r="F30" s="148"/>
      <c r="G30" s="150"/>
      <c r="H30" s="154"/>
      <c r="I30" s="155"/>
      <c r="J30" s="155"/>
      <c r="K30" s="155"/>
      <c r="L30" s="155"/>
      <c r="M30" s="155"/>
      <c r="N30" s="155"/>
      <c r="O30" s="156"/>
    </row>
    <row r="31" spans="1:16383" ht="15.75" customHeight="1" thickBot="1" x14ac:dyDescent="0.4">
      <c r="A31" s="32">
        <v>1</v>
      </c>
      <c r="B31" s="32" t="s">
        <v>10</v>
      </c>
      <c r="C31" s="33" t="s">
        <v>480</v>
      </c>
      <c r="D31" s="158" t="s">
        <v>479</v>
      </c>
      <c r="E31" s="158"/>
      <c r="F31" s="158"/>
      <c r="G31" s="34" t="s">
        <v>11</v>
      </c>
      <c r="H31" s="158" t="s">
        <v>478</v>
      </c>
      <c r="I31" s="158"/>
      <c r="J31" s="158"/>
      <c r="K31" s="158"/>
      <c r="L31" s="158"/>
      <c r="M31" s="158"/>
      <c r="N31" s="158"/>
      <c r="O31" s="14">
        <v>12500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pans="1:16383" ht="15.75" customHeight="1" thickBot="1" x14ac:dyDescent="0.4">
      <c r="A32" s="32">
        <v>2</v>
      </c>
      <c r="B32" s="32" t="s">
        <v>10</v>
      </c>
      <c r="C32" s="33" t="s">
        <v>27</v>
      </c>
      <c r="D32" s="158" t="s">
        <v>481</v>
      </c>
      <c r="E32" s="158"/>
      <c r="F32" s="158"/>
      <c r="G32" s="34" t="s">
        <v>11</v>
      </c>
      <c r="H32" s="158" t="s">
        <v>390</v>
      </c>
      <c r="I32" s="158"/>
      <c r="J32" s="158"/>
      <c r="K32" s="158"/>
      <c r="L32" s="158"/>
      <c r="M32" s="158"/>
      <c r="N32" s="158"/>
      <c r="O32" s="14">
        <f>301.6+208.8</f>
        <v>510.40000000000003</v>
      </c>
    </row>
    <row r="33" spans="1:15" ht="15.75" customHeight="1" thickBot="1" x14ac:dyDescent="0.4">
      <c r="A33" s="32">
        <v>3</v>
      </c>
      <c r="B33" s="32" t="s">
        <v>10</v>
      </c>
      <c r="C33" s="33" t="s">
        <v>151</v>
      </c>
      <c r="D33" s="158" t="s">
        <v>485</v>
      </c>
      <c r="E33" s="158"/>
      <c r="F33" s="158"/>
      <c r="G33" s="34" t="s">
        <v>11</v>
      </c>
      <c r="H33" s="158" t="s">
        <v>34</v>
      </c>
      <c r="I33" s="158"/>
      <c r="J33" s="158"/>
      <c r="K33" s="158"/>
      <c r="L33" s="158"/>
      <c r="M33" s="158"/>
      <c r="N33" s="158"/>
      <c r="O33" s="14">
        <v>11484.69</v>
      </c>
    </row>
    <row r="34" spans="1:15" ht="15" customHeight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5"/>
      <c r="O34" s="8"/>
    </row>
    <row r="35" spans="1:15" ht="15.75" customHeight="1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6" t="s">
        <v>6</v>
      </c>
      <c r="O35" s="37">
        <f>+SUM(O31:O34)</f>
        <v>24495.09</v>
      </c>
    </row>
    <row r="36" spans="1:15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38"/>
    </row>
    <row r="37" spans="1:15" ht="15.5" x14ac:dyDescent="0.35">
      <c r="A37" s="5"/>
      <c r="B37" s="5"/>
      <c r="C37" s="99"/>
      <c r="D37" s="99"/>
      <c r="E37" s="5"/>
      <c r="F37" s="99"/>
      <c r="G37" s="99"/>
      <c r="H37" s="99"/>
      <c r="I37" s="5"/>
      <c r="J37" s="5"/>
      <c r="K37" s="5"/>
      <c r="L37" s="159" t="s">
        <v>15</v>
      </c>
      <c r="M37" s="159"/>
      <c r="N37" s="159"/>
      <c r="O37" s="39">
        <f>+O22+O13+O7+O28+O35</f>
        <v>61909.64</v>
      </c>
    </row>
    <row r="40" spans="1:15" x14ac:dyDescent="0.35">
      <c r="O40" s="48"/>
    </row>
    <row r="41" spans="1:15" x14ac:dyDescent="0.35">
      <c r="O41" s="48"/>
    </row>
  </sheetData>
  <mergeCells count="74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D18:F18"/>
    <mergeCell ref="H18:N18"/>
    <mergeCell ref="D16:F16"/>
    <mergeCell ref="H16:N16"/>
    <mergeCell ref="D17:F17"/>
    <mergeCell ref="H17:N17"/>
    <mergeCell ref="D19:F19"/>
    <mergeCell ref="H19:N19"/>
    <mergeCell ref="D20:F20"/>
    <mergeCell ref="H20:N20"/>
    <mergeCell ref="C21:D21"/>
    <mergeCell ref="F21:H21"/>
    <mergeCell ref="C22:D22"/>
    <mergeCell ref="F22:H22"/>
    <mergeCell ref="A23:A24"/>
    <mergeCell ref="B23:B24"/>
    <mergeCell ref="C23:C24"/>
    <mergeCell ref="D23:F24"/>
    <mergeCell ref="G23:G24"/>
    <mergeCell ref="H23:O24"/>
    <mergeCell ref="D25:F25"/>
    <mergeCell ref="H25:N25"/>
    <mergeCell ref="D26:F26"/>
    <mergeCell ref="H26:N26"/>
    <mergeCell ref="A29:A30"/>
    <mergeCell ref="B29:B30"/>
    <mergeCell ref="C29:C30"/>
    <mergeCell ref="D29:F30"/>
    <mergeCell ref="G29:G30"/>
    <mergeCell ref="H29:O30"/>
    <mergeCell ref="D31:F31"/>
    <mergeCell ref="H31:N31"/>
    <mergeCell ref="D32:F32"/>
    <mergeCell ref="H32:N32"/>
    <mergeCell ref="C37:D37"/>
    <mergeCell ref="F37:H37"/>
    <mergeCell ref="L37:N37"/>
    <mergeCell ref="D33:F33"/>
    <mergeCell ref="H33:N3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0511B-53EE-4691-96D0-30A2F05BFC01}">
  <dimension ref="A1:XFC42"/>
  <sheetViews>
    <sheetView workbookViewId="0">
      <selection activeCell="P17" sqref="P17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66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/>
      <c r="C4" s="1"/>
      <c r="D4" s="74"/>
      <c r="E4" s="74"/>
      <c r="F4" s="74"/>
      <c r="G4" s="2"/>
      <c r="H4" s="160"/>
      <c r="I4" s="160"/>
      <c r="J4" s="160"/>
      <c r="K4" s="160"/>
      <c r="L4" s="160"/>
      <c r="M4" s="160"/>
      <c r="N4" s="160"/>
      <c r="O4" s="3"/>
      <c r="P4" s="41"/>
    </row>
    <row r="5" spans="1:17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0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70</v>
      </c>
      <c r="E10" s="96"/>
      <c r="F10" s="96"/>
      <c r="G10" s="13" t="s">
        <v>11</v>
      </c>
      <c r="H10" s="97" t="s">
        <v>69</v>
      </c>
      <c r="I10" s="97"/>
      <c r="J10" s="97"/>
      <c r="K10" s="97"/>
      <c r="L10" s="97"/>
      <c r="M10" s="97"/>
      <c r="N10" s="97"/>
      <c r="O10" s="14">
        <v>2384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8"/>
      <c r="I11" s="98"/>
      <c r="J11" s="98"/>
      <c r="K11" s="98"/>
      <c r="L11" s="98"/>
      <c r="M11" s="98"/>
      <c r="N11" s="98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2384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68</v>
      </c>
      <c r="E16" s="118"/>
      <c r="F16" s="118"/>
      <c r="G16" s="19" t="s">
        <v>11</v>
      </c>
      <c r="H16" s="118" t="s">
        <v>67</v>
      </c>
      <c r="I16" s="118"/>
      <c r="J16" s="118"/>
      <c r="K16" s="118"/>
      <c r="L16" s="118"/>
      <c r="M16" s="118"/>
      <c r="N16" s="118"/>
      <c r="O16" s="20">
        <v>3180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17</v>
      </c>
      <c r="D17" s="118" t="s">
        <v>61</v>
      </c>
      <c r="E17" s="118"/>
      <c r="F17" s="118"/>
      <c r="G17" s="19" t="s">
        <v>11</v>
      </c>
      <c r="H17" s="118" t="s">
        <v>60</v>
      </c>
      <c r="I17" s="118"/>
      <c r="J17" s="118"/>
      <c r="K17" s="118"/>
      <c r="L17" s="118"/>
      <c r="M17" s="118"/>
      <c r="N17" s="118"/>
      <c r="O17" s="20">
        <v>2566.67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45</v>
      </c>
      <c r="D18" s="118" t="s">
        <v>72</v>
      </c>
      <c r="E18" s="118"/>
      <c r="F18" s="118"/>
      <c r="G18" s="19" t="s">
        <v>11</v>
      </c>
      <c r="H18" s="118" t="s">
        <v>71</v>
      </c>
      <c r="I18" s="118"/>
      <c r="J18" s="118"/>
      <c r="K18" s="118"/>
      <c r="L18" s="118"/>
      <c r="M18" s="118"/>
      <c r="N18" s="118"/>
      <c r="O18" s="20">
        <v>837.2</v>
      </c>
      <c r="P18" s="43" t="s">
        <v>48</v>
      </c>
      <c r="Q18" s="44"/>
    </row>
    <row r="19" spans="1:16383" s="42" customFormat="1" ht="12.75" customHeight="1" thickBot="1" x14ac:dyDescent="0.35">
      <c r="A19" s="19">
        <v>4</v>
      </c>
      <c r="B19" s="19" t="s">
        <v>10</v>
      </c>
      <c r="C19" s="19" t="s">
        <v>45</v>
      </c>
      <c r="D19" s="118" t="s">
        <v>73</v>
      </c>
      <c r="E19" s="118"/>
      <c r="F19" s="118"/>
      <c r="G19" s="19" t="s">
        <v>11</v>
      </c>
      <c r="H19" s="118" t="s">
        <v>71</v>
      </c>
      <c r="I19" s="118"/>
      <c r="J19" s="118"/>
      <c r="K19" s="118"/>
      <c r="L19" s="118"/>
      <c r="M19" s="118"/>
      <c r="N19" s="118"/>
      <c r="O19" s="20">
        <v>210</v>
      </c>
      <c r="P19" s="43" t="s">
        <v>48</v>
      </c>
      <c r="Q19" s="44"/>
    </row>
    <row r="20" spans="1:16383" s="42" customFormat="1" ht="12.75" customHeight="1" thickBot="1" x14ac:dyDescent="0.35">
      <c r="A20" s="19">
        <v>5</v>
      </c>
      <c r="B20" s="19" t="s">
        <v>10</v>
      </c>
      <c r="C20" s="19" t="s">
        <v>17</v>
      </c>
      <c r="D20" s="118" t="s">
        <v>75</v>
      </c>
      <c r="E20" s="118"/>
      <c r="F20" s="118"/>
      <c r="G20" s="19" t="s">
        <v>11</v>
      </c>
      <c r="H20" s="118" t="s">
        <v>74</v>
      </c>
      <c r="I20" s="118"/>
      <c r="J20" s="118"/>
      <c r="K20" s="118"/>
      <c r="L20" s="118"/>
      <c r="M20" s="118"/>
      <c r="N20" s="118"/>
      <c r="O20" s="20">
        <v>10474.450000000001</v>
      </c>
      <c r="P20" s="43"/>
      <c r="Q20" s="44"/>
    </row>
    <row r="21" spans="1:16383" ht="12.75" customHeight="1" thickBot="1" x14ac:dyDescent="0.4">
      <c r="A21" s="5"/>
      <c r="B21" s="5"/>
      <c r="C21" s="76"/>
      <c r="D21" s="76"/>
      <c r="E21" s="5"/>
      <c r="F21" s="76"/>
      <c r="G21" s="76"/>
      <c r="H21" s="99"/>
      <c r="I21" s="5"/>
      <c r="J21" s="6"/>
      <c r="K21" s="6"/>
      <c r="L21" s="5"/>
      <c r="M21" s="5"/>
      <c r="N21" s="21"/>
      <c r="O21" s="8"/>
      <c r="P21" s="40"/>
    </row>
    <row r="22" spans="1:16383" ht="12.75" customHeight="1" thickBot="1" x14ac:dyDescent="0.4">
      <c r="A22" s="5"/>
      <c r="B22" s="5"/>
      <c r="C22" s="99"/>
      <c r="D22" s="99"/>
      <c r="E22" s="5"/>
      <c r="F22" s="99"/>
      <c r="G22" s="99"/>
      <c r="H22" s="99"/>
      <c r="I22" s="5"/>
      <c r="J22" s="5"/>
      <c r="K22" s="5"/>
      <c r="L22" s="5"/>
      <c r="M22" s="5"/>
      <c r="N22" s="22" t="s">
        <v>6</v>
      </c>
      <c r="O22" s="23">
        <f>+SUM(O16:O21)</f>
        <v>17268.32</v>
      </c>
    </row>
    <row r="23" spans="1:16383" ht="12.75" customHeight="1" thickBot="1" x14ac:dyDescent="0.4">
      <c r="A23" s="5"/>
      <c r="B23" s="5"/>
      <c r="C23" s="5"/>
      <c r="D23" s="5"/>
      <c r="E23" s="5"/>
      <c r="F23" s="5"/>
      <c r="G23" s="5"/>
      <c r="H23" s="5"/>
      <c r="I23" s="5" t="s">
        <v>12</v>
      </c>
      <c r="J23" s="5"/>
      <c r="K23" s="5"/>
      <c r="L23" s="5"/>
      <c r="M23" s="5"/>
      <c r="N23" s="24"/>
      <c r="O23" s="25"/>
      <c r="T23" s="45"/>
    </row>
    <row r="24" spans="1:16383" ht="12.75" customHeight="1" x14ac:dyDescent="0.35">
      <c r="A24" s="119" t="s">
        <v>7</v>
      </c>
      <c r="B24" s="119" t="s">
        <v>10</v>
      </c>
      <c r="C24" s="121" t="s">
        <v>2</v>
      </c>
      <c r="D24" s="123" t="s">
        <v>3</v>
      </c>
      <c r="E24" s="124"/>
      <c r="F24" s="125"/>
      <c r="G24" s="129" t="s">
        <v>4</v>
      </c>
      <c r="H24" s="131" t="s">
        <v>13</v>
      </c>
      <c r="I24" s="132"/>
      <c r="J24" s="132"/>
      <c r="K24" s="132"/>
      <c r="L24" s="132"/>
      <c r="M24" s="132"/>
      <c r="N24" s="132"/>
      <c r="O24" s="133"/>
      <c r="P24" s="40"/>
    </row>
    <row r="25" spans="1:16383" ht="12.75" customHeight="1" thickBot="1" x14ac:dyDescent="0.4">
      <c r="A25" s="120"/>
      <c r="B25" s="120"/>
      <c r="C25" s="122"/>
      <c r="D25" s="126"/>
      <c r="E25" s="127"/>
      <c r="F25" s="128"/>
      <c r="G25" s="130"/>
      <c r="H25" s="134"/>
      <c r="I25" s="135"/>
      <c r="J25" s="135"/>
      <c r="K25" s="135"/>
      <c r="L25" s="135"/>
      <c r="M25" s="135"/>
      <c r="N25" s="135"/>
      <c r="O25" s="136"/>
      <c r="P25" s="40"/>
    </row>
    <row r="26" spans="1:16383" ht="12.75" customHeight="1" thickBot="1" x14ac:dyDescent="0.4">
      <c r="A26" s="26">
        <v>1</v>
      </c>
      <c r="B26" s="26"/>
      <c r="C26" s="27"/>
      <c r="D26" s="137"/>
      <c r="E26" s="137"/>
      <c r="F26" s="137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customHeight="1" thickBot="1" x14ac:dyDescent="0.4">
      <c r="A27" s="26">
        <v>2</v>
      </c>
      <c r="B27" s="26"/>
      <c r="C27" s="27"/>
      <c r="D27" s="137"/>
      <c r="E27" s="137"/>
      <c r="F27" s="137"/>
      <c r="G27" s="28"/>
      <c r="H27" s="138"/>
      <c r="I27" s="138"/>
      <c r="J27" s="138"/>
      <c r="K27" s="138"/>
      <c r="L27" s="138"/>
      <c r="M27" s="138"/>
      <c r="N27" s="138"/>
      <c r="O27" s="3"/>
      <c r="P27" s="46"/>
      <c r="Q27" s="47"/>
    </row>
    <row r="28" spans="1:16383" ht="12.75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29"/>
      <c r="O28" s="8"/>
    </row>
    <row r="29" spans="1:16383" ht="12.75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30" t="s">
        <v>6</v>
      </c>
      <c r="O29" s="31">
        <f>+SUM(O26:O28)</f>
        <v>0</v>
      </c>
    </row>
    <row r="30" spans="1:16383" ht="12.75" customHeight="1" thickBot="1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</row>
    <row r="31" spans="1:16383" x14ac:dyDescent="0.35">
      <c r="A31" s="139" t="s">
        <v>7</v>
      </c>
      <c r="B31" s="139" t="s">
        <v>1</v>
      </c>
      <c r="C31" s="141" t="s">
        <v>2</v>
      </c>
      <c r="D31" s="143" t="s">
        <v>3</v>
      </c>
      <c r="E31" s="144"/>
      <c r="F31" s="145"/>
      <c r="G31" s="149" t="s">
        <v>4</v>
      </c>
      <c r="H31" s="151" t="s">
        <v>14</v>
      </c>
      <c r="I31" s="152"/>
      <c r="J31" s="152"/>
      <c r="K31" s="152"/>
      <c r="L31" s="152"/>
      <c r="M31" s="152"/>
      <c r="N31" s="152"/>
      <c r="O31" s="153"/>
    </row>
    <row r="32" spans="1:16383" ht="15" thickBot="1" x14ac:dyDescent="0.4">
      <c r="A32" s="140"/>
      <c r="B32" s="140"/>
      <c r="C32" s="142"/>
      <c r="D32" s="146"/>
      <c r="E32" s="147"/>
      <c r="F32" s="148"/>
      <c r="G32" s="150"/>
      <c r="H32" s="154"/>
      <c r="I32" s="155"/>
      <c r="J32" s="155"/>
      <c r="K32" s="155"/>
      <c r="L32" s="155"/>
      <c r="M32" s="155"/>
      <c r="N32" s="155"/>
      <c r="O32" s="156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spans="1:15" ht="15" thickBot="1" x14ac:dyDescent="0.4">
      <c r="A33" s="32">
        <v>1</v>
      </c>
      <c r="B33" s="32"/>
      <c r="C33" s="33"/>
      <c r="D33" s="157"/>
      <c r="E33" s="157"/>
      <c r="F33" s="157"/>
      <c r="G33" s="34"/>
      <c r="H33" s="158"/>
      <c r="I33" s="158"/>
      <c r="J33" s="158"/>
      <c r="K33" s="158"/>
      <c r="L33" s="158"/>
      <c r="M33" s="158"/>
      <c r="N33" s="158"/>
      <c r="O33" s="14"/>
    </row>
    <row r="34" spans="1:15" ht="15" thickBot="1" x14ac:dyDescent="0.4">
      <c r="A34" s="32">
        <v>2</v>
      </c>
      <c r="B34" s="32"/>
      <c r="C34" s="33"/>
      <c r="D34" s="157"/>
      <c r="E34" s="157"/>
      <c r="F34" s="157"/>
      <c r="G34" s="34"/>
      <c r="H34" s="158"/>
      <c r="I34" s="158"/>
      <c r="J34" s="158"/>
      <c r="K34" s="158"/>
      <c r="L34" s="158"/>
      <c r="M34" s="158"/>
      <c r="N34" s="158"/>
      <c r="O34" s="3"/>
    </row>
    <row r="35" spans="1:15" ht="15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5"/>
      <c r="O35" s="8"/>
    </row>
    <row r="36" spans="1:15" ht="15" thickBot="1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36" t="s">
        <v>6</v>
      </c>
      <c r="O36" s="37">
        <f>+SUM(O33:O35)</f>
        <v>0</v>
      </c>
    </row>
    <row r="37" spans="1:15" x14ac:dyDescent="0.3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38"/>
    </row>
    <row r="38" spans="1:15" ht="15.5" x14ac:dyDescent="0.35">
      <c r="A38" s="5"/>
      <c r="B38" s="5"/>
      <c r="C38" s="99"/>
      <c r="D38" s="99"/>
      <c r="E38" s="5"/>
      <c r="F38" s="99"/>
      <c r="G38" s="99"/>
      <c r="H38" s="99"/>
      <c r="I38" s="5"/>
      <c r="J38" s="5"/>
      <c r="K38" s="5"/>
      <c r="L38" s="159" t="s">
        <v>15</v>
      </c>
      <c r="M38" s="159"/>
      <c r="N38" s="159"/>
      <c r="O38" s="39">
        <f>+O22+O13+O7+O29+O36</f>
        <v>19652.32</v>
      </c>
    </row>
    <row r="41" spans="1:15" x14ac:dyDescent="0.35">
      <c r="O41" s="48"/>
    </row>
    <row r="42" spans="1:15" x14ac:dyDescent="0.35">
      <c r="O42" s="48"/>
    </row>
  </sheetData>
  <mergeCells count="72">
    <mergeCell ref="D33:F33"/>
    <mergeCell ref="H33:N33"/>
    <mergeCell ref="D34:F34"/>
    <mergeCell ref="H34:N34"/>
    <mergeCell ref="C38:D38"/>
    <mergeCell ref="F38:H38"/>
    <mergeCell ref="L38:N38"/>
    <mergeCell ref="D26:F26"/>
    <mergeCell ref="H26:N26"/>
    <mergeCell ref="D27:F27"/>
    <mergeCell ref="H27:N27"/>
    <mergeCell ref="A31:A32"/>
    <mergeCell ref="B31:B32"/>
    <mergeCell ref="C31:C32"/>
    <mergeCell ref="D31:F32"/>
    <mergeCell ref="G31:G32"/>
    <mergeCell ref="H31:O32"/>
    <mergeCell ref="A24:A25"/>
    <mergeCell ref="B24:B25"/>
    <mergeCell ref="C24:C25"/>
    <mergeCell ref="D24:F25"/>
    <mergeCell ref="G24:G25"/>
    <mergeCell ref="H24:O25"/>
    <mergeCell ref="D19:F19"/>
    <mergeCell ref="H19:N19"/>
    <mergeCell ref="C21:D21"/>
    <mergeCell ref="F21:H21"/>
    <mergeCell ref="C22:D22"/>
    <mergeCell ref="F22:H22"/>
    <mergeCell ref="D18:F18"/>
    <mergeCell ref="H18:N18"/>
    <mergeCell ref="D20:F20"/>
    <mergeCell ref="H20:N20"/>
    <mergeCell ref="D16:F16"/>
    <mergeCell ref="H16:N16"/>
    <mergeCell ref="D17:F17"/>
    <mergeCell ref="H17:N17"/>
    <mergeCell ref="C13:D13"/>
    <mergeCell ref="F13:H13"/>
    <mergeCell ref="A14:A15"/>
    <mergeCell ref="B14:B15"/>
    <mergeCell ref="C14:C15"/>
    <mergeCell ref="D14:F15"/>
    <mergeCell ref="G14:G15"/>
    <mergeCell ref="H14:O15"/>
    <mergeCell ref="D10:F10"/>
    <mergeCell ref="H10:N10"/>
    <mergeCell ref="D11:F11"/>
    <mergeCell ref="H11:N11"/>
    <mergeCell ref="C12:D12"/>
    <mergeCell ref="F12:H12"/>
    <mergeCell ref="A8:A9"/>
    <mergeCell ref="B8:B9"/>
    <mergeCell ref="C8:C9"/>
    <mergeCell ref="D8:F9"/>
    <mergeCell ref="G8:G9"/>
    <mergeCell ref="H8:O9"/>
    <mergeCell ref="C6:D6"/>
    <mergeCell ref="F6:H6"/>
    <mergeCell ref="C7:D7"/>
    <mergeCell ref="F7:H7"/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93225-0991-4EEC-B77D-60BB929190FA}">
  <dimension ref="A1:XFC41"/>
  <sheetViews>
    <sheetView workbookViewId="0">
      <selection activeCell="O21" sqref="O21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486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494</v>
      </c>
      <c r="E4" s="75"/>
      <c r="F4" s="75"/>
      <c r="G4" s="2" t="s">
        <v>11</v>
      </c>
      <c r="H4" s="160" t="s">
        <v>50</v>
      </c>
      <c r="I4" s="160"/>
      <c r="J4" s="160"/>
      <c r="K4" s="160"/>
      <c r="L4" s="160"/>
      <c r="M4" s="160"/>
      <c r="N4" s="160"/>
      <c r="O4" s="20">
        <v>6772.29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6772.29</v>
      </c>
      <c r="P7" s="40"/>
    </row>
    <row r="8" spans="1:17" ht="12.75" hidden="1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hidden="1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hidden="1" customHeight="1" thickBot="1" x14ac:dyDescent="0.35">
      <c r="A10" s="11">
        <v>1</v>
      </c>
      <c r="B10" s="13"/>
      <c r="C10" s="12"/>
      <c r="D10" s="96"/>
      <c r="E10" s="96"/>
      <c r="F10" s="96"/>
      <c r="G10" s="13"/>
      <c r="H10" s="97"/>
      <c r="I10" s="97"/>
      <c r="J10" s="97"/>
      <c r="K10" s="97"/>
      <c r="L10" s="97"/>
      <c r="M10" s="97"/>
      <c r="N10" s="97"/>
      <c r="O10" s="14"/>
      <c r="P10" s="6"/>
    </row>
    <row r="11" spans="1:17" s="42" customFormat="1" ht="12.75" hidden="1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hidden="1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hidden="1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302</v>
      </c>
      <c r="D16" s="118" t="s">
        <v>488</v>
      </c>
      <c r="E16" s="118"/>
      <c r="F16" s="118"/>
      <c r="G16" s="19" t="s">
        <v>11</v>
      </c>
      <c r="H16" s="118" t="s">
        <v>487</v>
      </c>
      <c r="I16" s="118"/>
      <c r="J16" s="118"/>
      <c r="K16" s="118"/>
      <c r="L16" s="118"/>
      <c r="M16" s="118"/>
      <c r="N16" s="118"/>
      <c r="O16" s="20">
        <v>5805.38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45</v>
      </c>
      <c r="D17" s="118" t="s">
        <v>489</v>
      </c>
      <c r="E17" s="118"/>
      <c r="F17" s="118"/>
      <c r="G17" s="19" t="s">
        <v>11</v>
      </c>
      <c r="H17" s="118" t="s">
        <v>451</v>
      </c>
      <c r="I17" s="118"/>
      <c r="J17" s="118"/>
      <c r="K17" s="118"/>
      <c r="L17" s="118"/>
      <c r="M17" s="118"/>
      <c r="N17" s="118"/>
      <c r="O17" s="20">
        <v>2970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17</v>
      </c>
      <c r="D18" s="118" t="s">
        <v>464</v>
      </c>
      <c r="E18" s="118"/>
      <c r="F18" s="118"/>
      <c r="G18" s="19" t="s">
        <v>11</v>
      </c>
      <c r="H18" s="118" t="s">
        <v>126</v>
      </c>
      <c r="I18" s="118"/>
      <c r="J18" s="118"/>
      <c r="K18" s="118"/>
      <c r="L18" s="118"/>
      <c r="M18" s="118"/>
      <c r="N18" s="118"/>
      <c r="O18" s="20">
        <f>64245.6+40576.8</f>
        <v>104822.39999999999</v>
      </c>
      <c r="P18" s="43" t="s">
        <v>48</v>
      </c>
      <c r="Q18" s="44"/>
    </row>
    <row r="19" spans="1:16383" s="42" customFormat="1" ht="12.75" customHeight="1" thickBot="1" x14ac:dyDescent="0.35">
      <c r="A19" s="19">
        <v>4</v>
      </c>
      <c r="B19" s="19" t="s">
        <v>10</v>
      </c>
      <c r="C19" s="19" t="s">
        <v>17</v>
      </c>
      <c r="D19" s="118" t="s">
        <v>490</v>
      </c>
      <c r="E19" s="118"/>
      <c r="F19" s="118"/>
      <c r="G19" s="19" t="s">
        <v>11</v>
      </c>
      <c r="H19" s="118" t="s">
        <v>176</v>
      </c>
      <c r="I19" s="118"/>
      <c r="J19" s="118"/>
      <c r="K19" s="118"/>
      <c r="L19" s="118"/>
      <c r="M19" s="118"/>
      <c r="N19" s="118"/>
      <c r="O19" s="20">
        <v>1716.8</v>
      </c>
      <c r="P19" s="43" t="s">
        <v>48</v>
      </c>
      <c r="Q19" s="44"/>
    </row>
    <row r="20" spans="1:16383" s="42" customFormat="1" ht="12.75" customHeight="1" thickBot="1" x14ac:dyDescent="0.35">
      <c r="A20" s="19">
        <v>5</v>
      </c>
      <c r="B20" s="19" t="s">
        <v>10</v>
      </c>
      <c r="C20" s="19" t="s">
        <v>17</v>
      </c>
      <c r="D20" s="118" t="s">
        <v>492</v>
      </c>
      <c r="E20" s="118"/>
      <c r="F20" s="118"/>
      <c r="G20" s="19" t="s">
        <v>11</v>
      </c>
      <c r="H20" s="118" t="s">
        <v>491</v>
      </c>
      <c r="I20" s="118"/>
      <c r="J20" s="118"/>
      <c r="K20" s="118"/>
      <c r="L20" s="118"/>
      <c r="M20" s="118"/>
      <c r="N20" s="118"/>
      <c r="O20" s="20">
        <v>1947.12</v>
      </c>
      <c r="P20" s="43" t="s">
        <v>48</v>
      </c>
      <c r="Q20" s="44"/>
    </row>
    <row r="21" spans="1:16383" s="42" customFormat="1" ht="12.75" customHeight="1" thickBot="1" x14ac:dyDescent="0.35">
      <c r="A21" s="19">
        <v>6</v>
      </c>
      <c r="B21" s="19" t="s">
        <v>10</v>
      </c>
      <c r="C21" s="19" t="s">
        <v>17</v>
      </c>
      <c r="D21" s="118" t="s">
        <v>490</v>
      </c>
      <c r="E21" s="118"/>
      <c r="F21" s="118"/>
      <c r="G21" s="19" t="s">
        <v>11</v>
      </c>
      <c r="H21" s="118" t="s">
        <v>258</v>
      </c>
      <c r="I21" s="118"/>
      <c r="J21" s="118"/>
      <c r="K21" s="118"/>
      <c r="L21" s="118"/>
      <c r="M21" s="118"/>
      <c r="N21" s="118"/>
      <c r="O21" s="20">
        <v>2215.6</v>
      </c>
      <c r="P21" s="43" t="s">
        <v>48</v>
      </c>
      <c r="Q21" s="44"/>
    </row>
    <row r="22" spans="1:16383" s="42" customFormat="1" ht="12.75" customHeight="1" thickBot="1" x14ac:dyDescent="0.35">
      <c r="A22" s="5"/>
      <c r="B22" s="5"/>
      <c r="C22" s="76"/>
      <c r="D22" s="76"/>
      <c r="E22" s="5"/>
      <c r="F22" s="76"/>
      <c r="G22" s="76"/>
      <c r="H22" s="76"/>
      <c r="I22" s="5"/>
      <c r="J22" s="6"/>
      <c r="K22" s="6"/>
      <c r="L22" s="5"/>
      <c r="M22" s="5"/>
      <c r="N22" s="21"/>
      <c r="O22" s="8"/>
      <c r="P22" s="49"/>
      <c r="Q22" s="44"/>
    </row>
    <row r="23" spans="1:16383" ht="12.75" customHeight="1" thickBot="1" x14ac:dyDescent="0.4">
      <c r="A23" s="5"/>
      <c r="B23" s="5"/>
      <c r="C23" s="77"/>
      <c r="D23" s="77"/>
      <c r="E23" s="5"/>
      <c r="F23" s="77"/>
      <c r="G23" s="77"/>
      <c r="H23" s="77"/>
      <c r="I23" s="5"/>
      <c r="J23" s="5"/>
      <c r="K23" s="5"/>
      <c r="L23" s="5"/>
      <c r="M23" s="5"/>
      <c r="N23" s="22" t="s">
        <v>6</v>
      </c>
      <c r="O23" s="23">
        <f>+SUM(O16:O22)</f>
        <v>119477.3</v>
      </c>
      <c r="P23" s="40"/>
    </row>
    <row r="24" spans="1:16383" ht="12.75" hidden="1" customHeight="1" x14ac:dyDescent="0.35">
      <c r="A24" s="119" t="s">
        <v>7</v>
      </c>
      <c r="B24" s="119" t="s">
        <v>84</v>
      </c>
      <c r="C24" s="121" t="s">
        <v>2</v>
      </c>
      <c r="D24" s="123" t="s">
        <v>3</v>
      </c>
      <c r="E24" s="124"/>
      <c r="F24" s="125"/>
      <c r="G24" s="129" t="s">
        <v>4</v>
      </c>
      <c r="H24" s="131" t="s">
        <v>13</v>
      </c>
      <c r="I24" s="132"/>
      <c r="J24" s="132"/>
      <c r="K24" s="132"/>
      <c r="L24" s="132"/>
      <c r="M24" s="132"/>
      <c r="N24" s="132"/>
      <c r="O24" s="133"/>
    </row>
    <row r="25" spans="1:16383" ht="12.75" hidden="1" customHeight="1" thickBot="1" x14ac:dyDescent="0.4">
      <c r="A25" s="120"/>
      <c r="B25" s="120"/>
      <c r="C25" s="122"/>
      <c r="D25" s="126"/>
      <c r="E25" s="127"/>
      <c r="F25" s="128"/>
      <c r="G25" s="130"/>
      <c r="H25" s="134"/>
      <c r="I25" s="135"/>
      <c r="J25" s="135"/>
      <c r="K25" s="135"/>
      <c r="L25" s="135"/>
      <c r="M25" s="135"/>
      <c r="N25" s="135"/>
      <c r="O25" s="136"/>
      <c r="P25" s="40"/>
    </row>
    <row r="26" spans="1:16383" ht="12.75" hidden="1" customHeight="1" thickBot="1" x14ac:dyDescent="0.4">
      <c r="A26" s="26">
        <v>1</v>
      </c>
      <c r="B26" s="26"/>
      <c r="C26" s="27"/>
      <c r="D26" s="137"/>
      <c r="E26" s="137"/>
      <c r="F26" s="137"/>
      <c r="G26" s="28"/>
      <c r="H26" s="138"/>
      <c r="I26" s="138"/>
      <c r="J26" s="138"/>
      <c r="K26" s="138"/>
      <c r="L26" s="138"/>
      <c r="M26" s="138"/>
      <c r="N26" s="138"/>
      <c r="O26" s="3"/>
      <c r="P26" s="40"/>
    </row>
    <row r="27" spans="1:16383" ht="12.75" hidden="1" customHeight="1" thickBot="1" x14ac:dyDescent="0.4">
      <c r="A27" s="26">
        <v>2</v>
      </c>
      <c r="B27" s="26"/>
      <c r="C27" s="27"/>
      <c r="D27" s="163"/>
      <c r="E27" s="163"/>
      <c r="F27" s="163"/>
      <c r="G27" s="28"/>
      <c r="H27" s="138"/>
      <c r="I27" s="138"/>
      <c r="J27" s="138"/>
      <c r="K27" s="138"/>
      <c r="L27" s="138"/>
      <c r="M27" s="138"/>
      <c r="N27" s="138"/>
      <c r="O27" s="3"/>
      <c r="P27" s="46"/>
      <c r="Q27" s="47"/>
    </row>
    <row r="28" spans="1:16383" ht="12.75" hidden="1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29"/>
      <c r="O28" s="8"/>
      <c r="P28" s="46"/>
      <c r="Q28" s="47"/>
    </row>
    <row r="29" spans="1:16383" ht="12.75" hidden="1" customHeight="1" thickBot="1" x14ac:dyDescent="0.4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30" t="s">
        <v>6</v>
      </c>
      <c r="O29" s="31">
        <f>+SUM(O26:O28)</f>
        <v>0</v>
      </c>
    </row>
    <row r="30" spans="1:16383" ht="12.75" customHeight="1" x14ac:dyDescent="0.35">
      <c r="A30" s="139" t="s">
        <v>7</v>
      </c>
      <c r="B30" s="139" t="s">
        <v>1</v>
      </c>
      <c r="C30" s="141" t="s">
        <v>2</v>
      </c>
      <c r="D30" s="143" t="s">
        <v>3</v>
      </c>
      <c r="E30" s="144"/>
      <c r="F30" s="145"/>
      <c r="G30" s="149" t="s">
        <v>4</v>
      </c>
      <c r="H30" s="151" t="s">
        <v>14</v>
      </c>
      <c r="I30" s="152"/>
      <c r="J30" s="152"/>
      <c r="K30" s="152"/>
      <c r="L30" s="152"/>
      <c r="M30" s="152"/>
      <c r="N30" s="152"/>
      <c r="O30" s="153"/>
    </row>
    <row r="31" spans="1:16383" ht="15.75" customHeight="1" thickBot="1" x14ac:dyDescent="0.4">
      <c r="A31" s="140"/>
      <c r="B31" s="140"/>
      <c r="C31" s="142"/>
      <c r="D31" s="146"/>
      <c r="E31" s="147"/>
      <c r="F31" s="148"/>
      <c r="G31" s="150"/>
      <c r="H31" s="154"/>
      <c r="I31" s="155"/>
      <c r="J31" s="155"/>
      <c r="K31" s="155"/>
      <c r="L31" s="155"/>
      <c r="M31" s="155"/>
      <c r="N31" s="155"/>
      <c r="O31" s="156"/>
    </row>
    <row r="32" spans="1:16383" ht="15.75" customHeight="1" thickBot="1" x14ac:dyDescent="0.4">
      <c r="A32" s="32">
        <v>1</v>
      </c>
      <c r="B32" s="32" t="s">
        <v>10</v>
      </c>
      <c r="C32" s="33" t="s">
        <v>23</v>
      </c>
      <c r="D32" s="158" t="s">
        <v>493</v>
      </c>
      <c r="E32" s="158"/>
      <c r="F32" s="158"/>
      <c r="G32" s="34" t="s">
        <v>11</v>
      </c>
      <c r="H32" s="158" t="s">
        <v>25</v>
      </c>
      <c r="I32" s="158"/>
      <c r="J32" s="158"/>
      <c r="K32" s="158"/>
      <c r="L32" s="158"/>
      <c r="M32" s="158"/>
      <c r="N32" s="158"/>
      <c r="O32" s="14">
        <v>403.01</v>
      </c>
      <c r="P32" s="5" t="s">
        <v>48</v>
      </c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</row>
    <row r="33" spans="1:15" ht="15.75" customHeight="1" thickBot="1" x14ac:dyDescent="0.4">
      <c r="A33" s="32">
        <v>2</v>
      </c>
      <c r="B33" s="32"/>
      <c r="C33" s="33"/>
      <c r="D33" s="158"/>
      <c r="E33" s="158"/>
      <c r="F33" s="158"/>
      <c r="G33" s="34"/>
      <c r="H33" s="158"/>
      <c r="I33" s="158"/>
      <c r="J33" s="158"/>
      <c r="K33" s="158"/>
      <c r="L33" s="158"/>
      <c r="M33" s="158"/>
      <c r="N33" s="158"/>
      <c r="O33" s="14"/>
    </row>
    <row r="34" spans="1:15" ht="15" customHeight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5"/>
      <c r="O34" s="8"/>
    </row>
    <row r="35" spans="1:15" ht="15.75" customHeight="1" thickBot="1" x14ac:dyDescent="0.4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36" t="s">
        <v>6</v>
      </c>
      <c r="O35" s="37">
        <f>+SUM(O32:O34)</f>
        <v>403.01</v>
      </c>
    </row>
    <row r="36" spans="1:15" x14ac:dyDescent="0.3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38"/>
    </row>
    <row r="37" spans="1:15" ht="16" thickBot="1" x14ac:dyDescent="0.4">
      <c r="A37" s="5"/>
      <c r="B37" s="5"/>
      <c r="C37" s="99"/>
      <c r="D37" s="99"/>
      <c r="E37" s="5"/>
      <c r="F37" s="99"/>
      <c r="G37" s="99"/>
      <c r="H37" s="99"/>
      <c r="I37" s="5"/>
      <c r="J37" s="5"/>
      <c r="K37" s="5"/>
      <c r="L37" s="159" t="s">
        <v>15</v>
      </c>
      <c r="M37" s="159"/>
      <c r="N37" s="159"/>
      <c r="O37" s="39">
        <f>+O23+O13+O7+O29+O35</f>
        <v>126652.59999999999</v>
      </c>
    </row>
    <row r="40" spans="1:15" x14ac:dyDescent="0.35">
      <c r="O40" s="48"/>
    </row>
    <row r="41" spans="1:15" x14ac:dyDescent="0.35">
      <c r="O41" s="48"/>
    </row>
  </sheetData>
  <mergeCells count="74">
    <mergeCell ref="C37:D37"/>
    <mergeCell ref="F37:H37"/>
    <mergeCell ref="L37:N37"/>
    <mergeCell ref="D18:F18"/>
    <mergeCell ref="H18:N18"/>
    <mergeCell ref="D20:F20"/>
    <mergeCell ref="H20:N20"/>
    <mergeCell ref="D21:F21"/>
    <mergeCell ref="H21:N21"/>
    <mergeCell ref="D32:F32"/>
    <mergeCell ref="H32:N32"/>
    <mergeCell ref="D33:F33"/>
    <mergeCell ref="H33:N33"/>
    <mergeCell ref="D26:F26"/>
    <mergeCell ref="H26:N26"/>
    <mergeCell ref="D27:F27"/>
    <mergeCell ref="H27:N27"/>
    <mergeCell ref="A30:A31"/>
    <mergeCell ref="B30:B31"/>
    <mergeCell ref="C30:C31"/>
    <mergeCell ref="D30:F31"/>
    <mergeCell ref="G30:G31"/>
    <mergeCell ref="H30:O31"/>
    <mergeCell ref="C23:D23"/>
    <mergeCell ref="F23:H23"/>
    <mergeCell ref="A24:A25"/>
    <mergeCell ref="B24:B25"/>
    <mergeCell ref="C24:C25"/>
    <mergeCell ref="D24:F25"/>
    <mergeCell ref="G24:G25"/>
    <mergeCell ref="H24:O25"/>
    <mergeCell ref="D19:F19"/>
    <mergeCell ref="H19:N19"/>
    <mergeCell ref="C22:D22"/>
    <mergeCell ref="F22:H22"/>
    <mergeCell ref="D16:F16"/>
    <mergeCell ref="H16:N16"/>
    <mergeCell ref="D17:F17"/>
    <mergeCell ref="H17:N17"/>
    <mergeCell ref="C13:D13"/>
    <mergeCell ref="F13:H13"/>
    <mergeCell ref="A14:A15"/>
    <mergeCell ref="B14:B15"/>
    <mergeCell ref="C14:C15"/>
    <mergeCell ref="D14:F15"/>
    <mergeCell ref="G14:G15"/>
    <mergeCell ref="H14:O15"/>
    <mergeCell ref="D10:F10"/>
    <mergeCell ref="H10:N10"/>
    <mergeCell ref="D11:F11"/>
    <mergeCell ref="H11:N11"/>
    <mergeCell ref="C12:D12"/>
    <mergeCell ref="F12:H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B6E4F-3493-4B9A-A200-2E67F60889C2}">
  <dimension ref="A1:XFC40"/>
  <sheetViews>
    <sheetView topLeftCell="A7" workbookViewId="0">
      <selection activeCell="D18" sqref="D18:F18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495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61</v>
      </c>
      <c r="E4" s="75"/>
      <c r="F4" s="75"/>
      <c r="G4" s="2" t="s">
        <v>11</v>
      </c>
      <c r="H4" s="160" t="s">
        <v>60</v>
      </c>
      <c r="I4" s="160"/>
      <c r="J4" s="160"/>
      <c r="K4" s="160"/>
      <c r="L4" s="160"/>
      <c r="M4" s="160"/>
      <c r="N4" s="160"/>
      <c r="O4" s="20">
        <v>2334.15</v>
      </c>
      <c r="P4" s="41" t="s">
        <v>48</v>
      </c>
    </row>
    <row r="5" spans="1:17" s="42" customFormat="1" ht="12.75" customHeight="1" thickBot="1" x14ac:dyDescent="0.35">
      <c r="A5" s="1">
        <v>2</v>
      </c>
      <c r="B5" s="1" t="s">
        <v>10</v>
      </c>
      <c r="C5" s="1" t="s">
        <v>17</v>
      </c>
      <c r="D5" s="75" t="s">
        <v>61</v>
      </c>
      <c r="E5" s="75"/>
      <c r="F5" s="75"/>
      <c r="G5" s="2" t="s">
        <v>11</v>
      </c>
      <c r="H5" s="160" t="s">
        <v>60</v>
      </c>
      <c r="I5" s="160"/>
      <c r="J5" s="160"/>
      <c r="K5" s="160"/>
      <c r="L5" s="160"/>
      <c r="M5" s="160"/>
      <c r="N5" s="160"/>
      <c r="O5" s="3">
        <v>607.70000000000005</v>
      </c>
      <c r="P5" s="41" t="s">
        <v>48</v>
      </c>
    </row>
    <row r="6" spans="1:17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2941.8500000000004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104</v>
      </c>
      <c r="D10" s="96" t="s">
        <v>504</v>
      </c>
      <c r="E10" s="96"/>
      <c r="F10" s="96"/>
      <c r="G10" s="13" t="s">
        <v>11</v>
      </c>
      <c r="H10" s="97" t="s">
        <v>141</v>
      </c>
      <c r="I10" s="97"/>
      <c r="J10" s="97"/>
      <c r="K10" s="97"/>
      <c r="L10" s="97"/>
      <c r="M10" s="97"/>
      <c r="N10" s="97"/>
      <c r="O10" s="14">
        <v>2300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2300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26</v>
      </c>
      <c r="D16" s="118" t="s">
        <v>496</v>
      </c>
      <c r="E16" s="118"/>
      <c r="F16" s="118"/>
      <c r="G16" s="19" t="s">
        <v>11</v>
      </c>
      <c r="H16" s="118" t="s">
        <v>29</v>
      </c>
      <c r="I16" s="118"/>
      <c r="J16" s="118"/>
      <c r="K16" s="118"/>
      <c r="L16" s="118"/>
      <c r="M16" s="118"/>
      <c r="N16" s="118"/>
      <c r="O16" s="20">
        <v>2500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144</v>
      </c>
      <c r="D17" s="118" t="s">
        <v>498</v>
      </c>
      <c r="E17" s="118"/>
      <c r="F17" s="118"/>
      <c r="G17" s="19" t="s">
        <v>11</v>
      </c>
      <c r="H17" s="118" t="s">
        <v>497</v>
      </c>
      <c r="I17" s="118"/>
      <c r="J17" s="118"/>
      <c r="K17" s="118"/>
      <c r="L17" s="118"/>
      <c r="M17" s="118"/>
      <c r="N17" s="118"/>
      <c r="O17" s="20">
        <v>12000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45</v>
      </c>
      <c r="D18" s="118" t="s">
        <v>503</v>
      </c>
      <c r="E18" s="118"/>
      <c r="F18" s="118"/>
      <c r="G18" s="19" t="s">
        <v>11</v>
      </c>
      <c r="H18" s="118" t="s">
        <v>502</v>
      </c>
      <c r="I18" s="118"/>
      <c r="J18" s="118"/>
      <c r="K18" s="118"/>
      <c r="L18" s="118"/>
      <c r="M18" s="118"/>
      <c r="N18" s="118"/>
      <c r="O18" s="20">
        <v>3560.87</v>
      </c>
      <c r="P18" s="43" t="s">
        <v>48</v>
      </c>
      <c r="Q18" s="44"/>
    </row>
    <row r="19" spans="1:16383" s="42" customFormat="1" ht="12.75" customHeight="1" thickBot="1" x14ac:dyDescent="0.35">
      <c r="A19" s="19">
        <v>4</v>
      </c>
      <c r="B19" s="19" t="s">
        <v>10</v>
      </c>
      <c r="C19" s="19" t="s">
        <v>17</v>
      </c>
      <c r="D19" s="118" t="s">
        <v>61</v>
      </c>
      <c r="E19" s="118"/>
      <c r="F19" s="118"/>
      <c r="G19" s="19" t="s">
        <v>11</v>
      </c>
      <c r="H19" s="118" t="s">
        <v>60</v>
      </c>
      <c r="I19" s="118"/>
      <c r="J19" s="118"/>
      <c r="K19" s="118"/>
      <c r="L19" s="118"/>
      <c r="M19" s="118"/>
      <c r="N19" s="118"/>
      <c r="O19" s="20">
        <v>553</v>
      </c>
      <c r="P19" s="43" t="s">
        <v>48</v>
      </c>
      <c r="Q19" s="44"/>
    </row>
    <row r="20" spans="1:16383" s="42" customFormat="1" ht="12.75" customHeight="1" thickBot="1" x14ac:dyDescent="0.35">
      <c r="A20" s="19">
        <v>5</v>
      </c>
      <c r="B20" s="19" t="s">
        <v>10</v>
      </c>
      <c r="C20" s="19" t="s">
        <v>17</v>
      </c>
      <c r="D20" s="118" t="s">
        <v>61</v>
      </c>
      <c r="E20" s="118"/>
      <c r="F20" s="118"/>
      <c r="G20" s="19" t="s">
        <v>11</v>
      </c>
      <c r="H20" s="118" t="s">
        <v>60</v>
      </c>
      <c r="I20" s="118"/>
      <c r="J20" s="118"/>
      <c r="K20" s="118"/>
      <c r="L20" s="118"/>
      <c r="M20" s="118"/>
      <c r="N20" s="118"/>
      <c r="O20" s="20">
        <v>2225</v>
      </c>
      <c r="P20" s="43" t="s">
        <v>48</v>
      </c>
      <c r="Q20" s="44"/>
    </row>
    <row r="21" spans="1:16383" s="42" customFormat="1" ht="12.75" customHeight="1" thickBot="1" x14ac:dyDescent="0.35">
      <c r="A21" s="5"/>
      <c r="B21" s="5"/>
      <c r="C21" s="76"/>
      <c r="D21" s="76"/>
      <c r="E21" s="5"/>
      <c r="F21" s="76"/>
      <c r="G21" s="76"/>
      <c r="H21" s="76"/>
      <c r="I21" s="5"/>
      <c r="J21" s="6"/>
      <c r="K21" s="6"/>
      <c r="L21" s="5"/>
      <c r="M21" s="5"/>
      <c r="N21" s="21"/>
      <c r="O21" s="8"/>
      <c r="P21" s="49"/>
      <c r="Q21" s="44"/>
    </row>
    <row r="22" spans="1:16383" ht="12.75" customHeight="1" thickBot="1" x14ac:dyDescent="0.4">
      <c r="A22" s="5"/>
      <c r="B22" s="5"/>
      <c r="C22" s="77"/>
      <c r="D22" s="77"/>
      <c r="E22" s="5"/>
      <c r="F22" s="77"/>
      <c r="G22" s="77"/>
      <c r="H22" s="77"/>
      <c r="I22" s="5"/>
      <c r="J22" s="5"/>
      <c r="K22" s="5"/>
      <c r="L22" s="5"/>
      <c r="M22" s="5"/>
      <c r="N22" s="22" t="s">
        <v>6</v>
      </c>
      <c r="O22" s="23">
        <f>+SUM(O16:O21)</f>
        <v>20838.87</v>
      </c>
      <c r="P22" s="40"/>
    </row>
    <row r="23" spans="1:16383" ht="12.75" customHeight="1" x14ac:dyDescent="0.35">
      <c r="A23" s="119" t="s">
        <v>7</v>
      </c>
      <c r="B23" s="119" t="s">
        <v>84</v>
      </c>
      <c r="C23" s="121" t="s">
        <v>2</v>
      </c>
      <c r="D23" s="123" t="s">
        <v>3</v>
      </c>
      <c r="E23" s="124"/>
      <c r="F23" s="125"/>
      <c r="G23" s="129" t="s">
        <v>4</v>
      </c>
      <c r="H23" s="131" t="s">
        <v>13</v>
      </c>
      <c r="I23" s="132"/>
      <c r="J23" s="132"/>
      <c r="K23" s="132"/>
      <c r="L23" s="132"/>
      <c r="M23" s="132"/>
      <c r="N23" s="132"/>
      <c r="O23" s="133"/>
    </row>
    <row r="24" spans="1:16383" ht="12.75" customHeight="1" thickBot="1" x14ac:dyDescent="0.4">
      <c r="A24" s="120"/>
      <c r="B24" s="120"/>
      <c r="C24" s="122"/>
      <c r="D24" s="126"/>
      <c r="E24" s="127"/>
      <c r="F24" s="128"/>
      <c r="G24" s="130"/>
      <c r="H24" s="134"/>
      <c r="I24" s="135"/>
      <c r="J24" s="135"/>
      <c r="K24" s="135"/>
      <c r="L24" s="135"/>
      <c r="M24" s="135"/>
      <c r="N24" s="135"/>
      <c r="O24" s="136"/>
      <c r="P24" s="40"/>
    </row>
    <row r="25" spans="1:16383" ht="12.75" customHeight="1" thickBot="1" x14ac:dyDescent="0.4">
      <c r="A25" s="26">
        <v>1</v>
      </c>
      <c r="B25" s="26" t="s">
        <v>10</v>
      </c>
      <c r="C25" s="27" t="s">
        <v>501</v>
      </c>
      <c r="D25" s="137" t="s">
        <v>500</v>
      </c>
      <c r="E25" s="137"/>
      <c r="F25" s="137"/>
      <c r="G25" s="28" t="s">
        <v>11</v>
      </c>
      <c r="H25" s="138" t="s">
        <v>499</v>
      </c>
      <c r="I25" s="138"/>
      <c r="J25" s="138"/>
      <c r="K25" s="138"/>
      <c r="L25" s="138"/>
      <c r="M25" s="138"/>
      <c r="N25" s="138"/>
      <c r="O25" s="3">
        <v>312</v>
      </c>
      <c r="P25" s="40"/>
    </row>
    <row r="26" spans="1:16383" ht="12.75" customHeight="1" thickBot="1" x14ac:dyDescent="0.4">
      <c r="A26" s="26">
        <v>2</v>
      </c>
      <c r="B26" s="26"/>
      <c r="C26" s="27"/>
      <c r="D26" s="163"/>
      <c r="E26" s="163"/>
      <c r="F26" s="163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9"/>
      <c r="O27" s="8"/>
      <c r="P27" s="46"/>
      <c r="Q27" s="47"/>
    </row>
    <row r="28" spans="1:16383" ht="12.75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30" t="s">
        <v>6</v>
      </c>
      <c r="O28" s="31">
        <f>+SUM(O25:O27)</f>
        <v>312</v>
      </c>
    </row>
    <row r="29" spans="1:16383" ht="12.75" hidden="1" customHeight="1" x14ac:dyDescent="0.35">
      <c r="A29" s="139" t="s">
        <v>7</v>
      </c>
      <c r="B29" s="139" t="s">
        <v>1</v>
      </c>
      <c r="C29" s="141" t="s">
        <v>2</v>
      </c>
      <c r="D29" s="143" t="s">
        <v>3</v>
      </c>
      <c r="E29" s="144"/>
      <c r="F29" s="145"/>
      <c r="G29" s="149" t="s">
        <v>4</v>
      </c>
      <c r="H29" s="151" t="s">
        <v>14</v>
      </c>
      <c r="I29" s="152"/>
      <c r="J29" s="152"/>
      <c r="K29" s="152"/>
      <c r="L29" s="152"/>
      <c r="M29" s="152"/>
      <c r="N29" s="152"/>
      <c r="O29" s="153"/>
    </row>
    <row r="30" spans="1:16383" ht="15.75" hidden="1" customHeight="1" thickBot="1" x14ac:dyDescent="0.4">
      <c r="A30" s="140"/>
      <c r="B30" s="140"/>
      <c r="C30" s="142"/>
      <c r="D30" s="146"/>
      <c r="E30" s="147"/>
      <c r="F30" s="148"/>
      <c r="G30" s="150"/>
      <c r="H30" s="154"/>
      <c r="I30" s="155"/>
      <c r="J30" s="155"/>
      <c r="K30" s="155"/>
      <c r="L30" s="155"/>
      <c r="M30" s="155"/>
      <c r="N30" s="155"/>
      <c r="O30" s="156"/>
    </row>
    <row r="31" spans="1:16383" ht="15.75" hidden="1" customHeight="1" thickBot="1" x14ac:dyDescent="0.4">
      <c r="A31" s="32">
        <v>1</v>
      </c>
      <c r="B31" s="32"/>
      <c r="C31" s="33"/>
      <c r="D31" s="158"/>
      <c r="E31" s="158"/>
      <c r="F31" s="158"/>
      <c r="G31" s="34"/>
      <c r="H31" s="158"/>
      <c r="I31" s="158"/>
      <c r="J31" s="158"/>
      <c r="K31" s="158"/>
      <c r="L31" s="158"/>
      <c r="M31" s="158"/>
      <c r="N31" s="158"/>
      <c r="O31" s="14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</row>
    <row r="32" spans="1:16383" ht="15.75" hidden="1" customHeight="1" thickBot="1" x14ac:dyDescent="0.4">
      <c r="A32" s="32">
        <v>2</v>
      </c>
      <c r="B32" s="32"/>
      <c r="C32" s="33"/>
      <c r="D32" s="158"/>
      <c r="E32" s="158"/>
      <c r="F32" s="158"/>
      <c r="G32" s="34"/>
      <c r="H32" s="158"/>
      <c r="I32" s="158"/>
      <c r="J32" s="158"/>
      <c r="K32" s="158"/>
      <c r="L32" s="158"/>
      <c r="M32" s="158"/>
      <c r="N32" s="158"/>
      <c r="O32" s="14"/>
    </row>
    <row r="33" spans="1:15" ht="15" hidden="1" customHeight="1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5"/>
      <c r="O33" s="8"/>
    </row>
    <row r="34" spans="1:15" ht="15.75" hidden="1" customHeight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6" t="s">
        <v>6</v>
      </c>
      <c r="O34" s="37">
        <f>+SUM(O31:O33)</f>
        <v>0</v>
      </c>
    </row>
    <row r="35" spans="1:1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38"/>
    </row>
    <row r="36" spans="1:15" ht="15.5" x14ac:dyDescent="0.35">
      <c r="A36" s="5"/>
      <c r="B36" s="5"/>
      <c r="C36" s="99"/>
      <c r="D36" s="99"/>
      <c r="E36" s="5"/>
      <c r="F36" s="99"/>
      <c r="G36" s="99"/>
      <c r="H36" s="99"/>
      <c r="I36" s="5"/>
      <c r="J36" s="5"/>
      <c r="K36" s="5"/>
      <c r="L36" s="159" t="s">
        <v>15</v>
      </c>
      <c r="M36" s="159"/>
      <c r="N36" s="159"/>
      <c r="O36" s="39">
        <f>+O22+O13+O7+O28+O34</f>
        <v>26392.720000000001</v>
      </c>
    </row>
    <row r="39" spans="1:15" x14ac:dyDescent="0.35">
      <c r="O39" s="48"/>
    </row>
    <row r="40" spans="1:15" x14ac:dyDescent="0.35">
      <c r="O40" s="48"/>
    </row>
  </sheetData>
  <mergeCells count="72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D19:F19"/>
    <mergeCell ref="H19:N19"/>
    <mergeCell ref="D16:F16"/>
    <mergeCell ref="H16:N16"/>
    <mergeCell ref="D17:F17"/>
    <mergeCell ref="H17:N17"/>
    <mergeCell ref="D18:F18"/>
    <mergeCell ref="H18:N18"/>
    <mergeCell ref="A23:A24"/>
    <mergeCell ref="B23:B24"/>
    <mergeCell ref="C23:C24"/>
    <mergeCell ref="D23:F24"/>
    <mergeCell ref="G23:G24"/>
    <mergeCell ref="A29:A30"/>
    <mergeCell ref="B29:B30"/>
    <mergeCell ref="C29:C30"/>
    <mergeCell ref="D29:F30"/>
    <mergeCell ref="G29:G30"/>
    <mergeCell ref="D32:F32"/>
    <mergeCell ref="H32:N32"/>
    <mergeCell ref="C36:D36"/>
    <mergeCell ref="F36:H36"/>
    <mergeCell ref="L36:N36"/>
    <mergeCell ref="D20:F20"/>
    <mergeCell ref="H20:N20"/>
    <mergeCell ref="D31:F31"/>
    <mergeCell ref="H31:N31"/>
    <mergeCell ref="D25:F25"/>
    <mergeCell ref="H25:N25"/>
    <mergeCell ref="D26:F26"/>
    <mergeCell ref="H26:N26"/>
    <mergeCell ref="H29:O30"/>
    <mergeCell ref="C21:D21"/>
    <mergeCell ref="F21:H21"/>
    <mergeCell ref="C22:D22"/>
    <mergeCell ref="F22:H22"/>
    <mergeCell ref="H23:O2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922CC-8B42-48A9-B0BD-195823BC417F}">
  <dimension ref="A1:XFC38"/>
  <sheetViews>
    <sheetView workbookViewId="0">
      <selection activeCell="G17" sqref="G17:O17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505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5" t="s">
        <v>511</v>
      </c>
      <c r="E4" s="75"/>
      <c r="F4" s="75"/>
      <c r="G4" s="2" t="s">
        <v>11</v>
      </c>
      <c r="H4" s="160" t="s">
        <v>288</v>
      </c>
      <c r="I4" s="160"/>
      <c r="J4" s="160"/>
      <c r="K4" s="160"/>
      <c r="L4" s="160"/>
      <c r="M4" s="160"/>
      <c r="N4" s="160"/>
      <c r="O4" s="20">
        <v>5000</v>
      </c>
      <c r="P4" s="41" t="s">
        <v>48</v>
      </c>
    </row>
    <row r="5" spans="1:17" s="42" customFormat="1" ht="12.75" customHeight="1" thickBot="1" x14ac:dyDescent="0.35">
      <c r="A5" s="1">
        <v>2</v>
      </c>
      <c r="B5" s="1"/>
      <c r="C5" s="1"/>
      <c r="D5" s="75"/>
      <c r="E5" s="75"/>
      <c r="F5" s="75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99"/>
      <c r="G6" s="99"/>
      <c r="H6" s="99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5000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23</v>
      </c>
      <c r="D10" s="96" t="s">
        <v>513</v>
      </c>
      <c r="E10" s="96"/>
      <c r="F10" s="96"/>
      <c r="G10" s="13" t="s">
        <v>11</v>
      </c>
      <c r="H10" s="97" t="s">
        <v>512</v>
      </c>
      <c r="I10" s="97"/>
      <c r="J10" s="97"/>
      <c r="K10" s="97"/>
      <c r="L10" s="97"/>
      <c r="M10" s="97"/>
      <c r="N10" s="97"/>
      <c r="O10" s="14">
        <v>999.99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7"/>
      <c r="I11" s="97"/>
      <c r="J11" s="97"/>
      <c r="K11" s="97"/>
      <c r="L11" s="97"/>
      <c r="M11" s="97"/>
      <c r="N11" s="97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999.99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17</v>
      </c>
      <c r="D16" s="118" t="s">
        <v>506</v>
      </c>
      <c r="E16" s="118"/>
      <c r="F16" s="118"/>
      <c r="G16" s="19" t="s">
        <v>11</v>
      </c>
      <c r="H16" s="118" t="s">
        <v>170</v>
      </c>
      <c r="I16" s="118"/>
      <c r="J16" s="118"/>
      <c r="K16" s="118"/>
      <c r="L16" s="118"/>
      <c r="M16" s="118"/>
      <c r="N16" s="118"/>
      <c r="O16" s="20">
        <v>3034.78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17</v>
      </c>
      <c r="D17" s="118" t="s">
        <v>507</v>
      </c>
      <c r="E17" s="118"/>
      <c r="F17" s="118"/>
      <c r="G17" s="19" t="s">
        <v>11</v>
      </c>
      <c r="H17" s="118" t="s">
        <v>34</v>
      </c>
      <c r="I17" s="118"/>
      <c r="J17" s="118"/>
      <c r="K17" s="118"/>
      <c r="L17" s="118"/>
      <c r="M17" s="118"/>
      <c r="N17" s="118"/>
      <c r="O17" s="20">
        <v>35783.58</v>
      </c>
      <c r="P17" s="43" t="s">
        <v>48</v>
      </c>
      <c r="Q17" s="44"/>
    </row>
    <row r="18" spans="1:16383" s="42" customFormat="1" ht="12.75" customHeight="1" thickBot="1" x14ac:dyDescent="0.35">
      <c r="A18" s="19">
        <v>3</v>
      </c>
      <c r="B18" s="19" t="s">
        <v>10</v>
      </c>
      <c r="C18" s="19" t="s">
        <v>17</v>
      </c>
      <c r="D18" s="118" t="s">
        <v>510</v>
      </c>
      <c r="E18" s="118"/>
      <c r="F18" s="118"/>
      <c r="G18" s="19" t="s">
        <v>11</v>
      </c>
      <c r="H18" s="118" t="s">
        <v>172</v>
      </c>
      <c r="I18" s="118"/>
      <c r="J18" s="118"/>
      <c r="K18" s="118"/>
      <c r="L18" s="118"/>
      <c r="M18" s="118"/>
      <c r="N18" s="118"/>
      <c r="O18" s="20">
        <f>6456.56+540.26+1242.76</f>
        <v>8239.58</v>
      </c>
      <c r="P18" s="43" t="s">
        <v>48</v>
      </c>
      <c r="Q18" s="44"/>
    </row>
    <row r="19" spans="1:16383" s="42" customFormat="1" ht="12.75" customHeight="1" thickBot="1" x14ac:dyDescent="0.35">
      <c r="A19" s="5"/>
      <c r="B19" s="5"/>
      <c r="C19" s="76"/>
      <c r="D19" s="76"/>
      <c r="E19" s="5"/>
      <c r="F19" s="76"/>
      <c r="G19" s="76"/>
      <c r="H19" s="76"/>
      <c r="I19" s="5"/>
      <c r="J19" s="6"/>
      <c r="K19" s="6"/>
      <c r="L19" s="5"/>
      <c r="M19" s="5"/>
      <c r="N19" s="21"/>
      <c r="O19" s="8"/>
      <c r="P19" s="49"/>
      <c r="Q19" s="44"/>
    </row>
    <row r="20" spans="1:16383" ht="12.75" customHeight="1" thickBot="1" x14ac:dyDescent="0.4">
      <c r="A20" s="5"/>
      <c r="B20" s="5"/>
      <c r="C20" s="77"/>
      <c r="D20" s="77"/>
      <c r="E20" s="5"/>
      <c r="F20" s="77"/>
      <c r="G20" s="77"/>
      <c r="H20" s="77"/>
      <c r="I20" s="5"/>
      <c r="J20" s="5"/>
      <c r="K20" s="5"/>
      <c r="L20" s="5"/>
      <c r="M20" s="5"/>
      <c r="N20" s="22" t="s">
        <v>6</v>
      </c>
      <c r="O20" s="23">
        <f>+SUM(O16:O19)</f>
        <v>47057.94</v>
      </c>
      <c r="P20" s="40"/>
    </row>
    <row r="21" spans="1:16383" ht="12.75" hidden="1" customHeight="1" x14ac:dyDescent="0.35">
      <c r="A21" s="119" t="s">
        <v>7</v>
      </c>
      <c r="B21" s="119" t="s">
        <v>84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</row>
    <row r="22" spans="1:16383" ht="12.75" hidden="1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hidden="1" customHeight="1" thickBot="1" x14ac:dyDescent="0.4">
      <c r="A23" s="26">
        <v>1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0"/>
    </row>
    <row r="24" spans="1:16383" ht="12.75" hidden="1" customHeight="1" thickBot="1" x14ac:dyDescent="0.4">
      <c r="A24" s="26">
        <v>2</v>
      </c>
      <c r="B24" s="26"/>
      <c r="C24" s="27"/>
      <c r="D24" s="163"/>
      <c r="E24" s="163"/>
      <c r="F24" s="163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hidden="1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  <c r="P25" s="46"/>
      <c r="Q25" s="47"/>
    </row>
    <row r="26" spans="1:16383" ht="12.75" hidden="1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0</v>
      </c>
    </row>
    <row r="27" spans="1:16383" ht="12.75" customHeight="1" x14ac:dyDescent="0.35">
      <c r="A27" s="139" t="s">
        <v>7</v>
      </c>
      <c r="B27" s="139" t="s">
        <v>1</v>
      </c>
      <c r="C27" s="141" t="s">
        <v>2</v>
      </c>
      <c r="D27" s="143" t="s">
        <v>3</v>
      </c>
      <c r="E27" s="144"/>
      <c r="F27" s="145"/>
      <c r="G27" s="149" t="s">
        <v>4</v>
      </c>
      <c r="H27" s="151" t="s">
        <v>14</v>
      </c>
      <c r="I27" s="152"/>
      <c r="J27" s="152"/>
      <c r="K27" s="152"/>
      <c r="L27" s="152"/>
      <c r="M27" s="152"/>
      <c r="N27" s="152"/>
      <c r="O27" s="153"/>
    </row>
    <row r="28" spans="1:16383" ht="15.75" customHeight="1" thickBot="1" x14ac:dyDescent="0.4">
      <c r="A28" s="140"/>
      <c r="B28" s="140"/>
      <c r="C28" s="142"/>
      <c r="D28" s="146"/>
      <c r="E28" s="147"/>
      <c r="F28" s="148"/>
      <c r="G28" s="150"/>
      <c r="H28" s="154"/>
      <c r="I28" s="155"/>
      <c r="J28" s="155"/>
      <c r="K28" s="155"/>
      <c r="L28" s="155"/>
      <c r="M28" s="155"/>
      <c r="N28" s="155"/>
      <c r="O28" s="156"/>
    </row>
    <row r="29" spans="1:16383" ht="15.75" customHeight="1" thickBot="1" x14ac:dyDescent="0.4">
      <c r="A29" s="32">
        <v>1</v>
      </c>
      <c r="B29" s="32" t="s">
        <v>10</v>
      </c>
      <c r="C29" s="33" t="s">
        <v>17</v>
      </c>
      <c r="D29" s="158" t="s">
        <v>509</v>
      </c>
      <c r="E29" s="158"/>
      <c r="F29" s="158"/>
      <c r="G29" s="34" t="s">
        <v>11</v>
      </c>
      <c r="H29" s="158" t="s">
        <v>508</v>
      </c>
      <c r="I29" s="158"/>
      <c r="J29" s="158"/>
      <c r="K29" s="158"/>
      <c r="L29" s="158"/>
      <c r="M29" s="158"/>
      <c r="N29" s="158"/>
      <c r="O29" s="14">
        <v>6456.56</v>
      </c>
      <c r="P29" s="5" t="s">
        <v>514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.75" customHeight="1" thickBot="1" x14ac:dyDescent="0.4">
      <c r="A30" s="32">
        <v>2</v>
      </c>
      <c r="B30" s="32"/>
      <c r="C30" s="33"/>
      <c r="D30" s="158"/>
      <c r="E30" s="158"/>
      <c r="F30" s="158"/>
      <c r="G30" s="34"/>
      <c r="H30" s="158"/>
      <c r="I30" s="158"/>
      <c r="J30" s="158"/>
      <c r="K30" s="158"/>
      <c r="L30" s="158"/>
      <c r="M30" s="158"/>
      <c r="N30" s="158"/>
      <c r="O30" s="14"/>
    </row>
    <row r="31" spans="1:16383" ht="15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5"/>
      <c r="O31" s="8"/>
    </row>
    <row r="32" spans="1:16383" ht="15.75" customHeight="1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6" t="s">
        <v>6</v>
      </c>
      <c r="O32" s="37">
        <f>+SUM(O29:O31)</f>
        <v>6456.56</v>
      </c>
    </row>
    <row r="33" spans="1:15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38"/>
    </row>
    <row r="34" spans="1:15" ht="15.5" x14ac:dyDescent="0.35">
      <c r="A34" s="5"/>
      <c r="B34" s="5"/>
      <c r="C34" s="99"/>
      <c r="D34" s="99"/>
      <c r="E34" s="5"/>
      <c r="F34" s="99"/>
      <c r="G34" s="99"/>
      <c r="H34" s="99"/>
      <c r="I34" s="5"/>
      <c r="J34" s="5"/>
      <c r="K34" s="5"/>
      <c r="L34" s="159" t="s">
        <v>15</v>
      </c>
      <c r="M34" s="159"/>
      <c r="N34" s="159"/>
      <c r="O34" s="39">
        <f>+O20+O13+O7+O26+O32</f>
        <v>59514.49</v>
      </c>
    </row>
    <row r="37" spans="1:15" x14ac:dyDescent="0.35">
      <c r="O37" s="48"/>
    </row>
    <row r="38" spans="1:15" x14ac:dyDescent="0.35">
      <c r="O38" s="48"/>
    </row>
  </sheetData>
  <mergeCells count="68">
    <mergeCell ref="D29:F29"/>
    <mergeCell ref="H29:N29"/>
    <mergeCell ref="D30:F30"/>
    <mergeCell ref="H30:N30"/>
    <mergeCell ref="C34:D34"/>
    <mergeCell ref="F34:H34"/>
    <mergeCell ref="L34:N34"/>
    <mergeCell ref="D23:F23"/>
    <mergeCell ref="H23:N23"/>
    <mergeCell ref="D24:F24"/>
    <mergeCell ref="H24:N24"/>
    <mergeCell ref="A27:A28"/>
    <mergeCell ref="B27:B28"/>
    <mergeCell ref="C27:C28"/>
    <mergeCell ref="D27:F28"/>
    <mergeCell ref="G27:G28"/>
    <mergeCell ref="H27:O28"/>
    <mergeCell ref="C20:D20"/>
    <mergeCell ref="F20:H20"/>
    <mergeCell ref="A21:A22"/>
    <mergeCell ref="B21:B22"/>
    <mergeCell ref="C21:C22"/>
    <mergeCell ref="D21:F22"/>
    <mergeCell ref="G21:G22"/>
    <mergeCell ref="H21:O22"/>
    <mergeCell ref="C19:D19"/>
    <mergeCell ref="F19:H19"/>
    <mergeCell ref="D18:F18"/>
    <mergeCell ref="H18:N18"/>
    <mergeCell ref="D16:F16"/>
    <mergeCell ref="H16:N16"/>
    <mergeCell ref="D17:F17"/>
    <mergeCell ref="H17:N17"/>
    <mergeCell ref="C13:D13"/>
    <mergeCell ref="F13:H13"/>
    <mergeCell ref="A14:A15"/>
    <mergeCell ref="B14:B15"/>
    <mergeCell ref="C14:C15"/>
    <mergeCell ref="D14:F15"/>
    <mergeCell ref="G14:G15"/>
    <mergeCell ref="H14:O15"/>
    <mergeCell ref="D10:F10"/>
    <mergeCell ref="H10:N10"/>
    <mergeCell ref="D11:F11"/>
    <mergeCell ref="H11:N11"/>
    <mergeCell ref="C12:D12"/>
    <mergeCell ref="F12:H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9EDE1-34AC-43E7-8D5E-53A37959F810}">
  <dimension ref="A1:XFC44"/>
  <sheetViews>
    <sheetView tabSelected="1" view="pageBreakPreview" topLeftCell="C1" zoomScaleNormal="100" zoomScaleSheetLayoutView="100" workbookViewId="0">
      <selection activeCell="L5" sqref="L5"/>
    </sheetView>
  </sheetViews>
  <sheetFormatPr baseColWidth="10" defaultRowHeight="14.5" x14ac:dyDescent="0.35"/>
  <cols>
    <col min="1" max="1" width="4.54296875" bestFit="1" customWidth="1"/>
    <col min="2" max="3" width="13.7265625" customWidth="1"/>
    <col min="4" max="6" width="9" customWidth="1"/>
    <col min="7" max="7" width="19.81640625" customWidth="1"/>
    <col min="8" max="12" width="4.7265625" customWidth="1"/>
    <col min="13" max="13" width="6.6328125" customWidth="1"/>
    <col min="14" max="14" width="4.7265625" customWidth="1"/>
    <col min="15" max="15" width="9.26953125" customWidth="1"/>
    <col min="16" max="16" width="11.54296875" bestFit="1" customWidth="1"/>
  </cols>
  <sheetData>
    <row r="1" spans="1:16" ht="24.5" customHeight="1" x14ac:dyDescent="0.35">
      <c r="A1" s="177" t="e" vm="1">
        <v>#VALUE!</v>
      </c>
      <c r="B1" s="177"/>
      <c r="C1" s="177"/>
      <c r="D1" s="178" t="s">
        <v>517</v>
      </c>
      <c r="E1" s="178"/>
      <c r="F1" s="178"/>
      <c r="G1" s="178"/>
      <c r="H1" s="178"/>
      <c r="I1" s="178"/>
      <c r="J1" s="178"/>
      <c r="K1" s="178"/>
      <c r="L1" s="167"/>
      <c r="M1" s="168"/>
      <c r="N1" s="168"/>
      <c r="O1" s="171"/>
    </row>
    <row r="2" spans="1:16" ht="24.5" customHeight="1" x14ac:dyDescent="0.35">
      <c r="A2" s="177"/>
      <c r="B2" s="177"/>
      <c r="C2" s="177"/>
      <c r="D2" s="178"/>
      <c r="E2" s="178"/>
      <c r="F2" s="178"/>
      <c r="G2" s="178"/>
      <c r="H2" s="178"/>
      <c r="I2" s="178"/>
      <c r="J2" s="178"/>
      <c r="K2" s="178"/>
      <c r="L2" s="169"/>
      <c r="M2" s="170"/>
      <c r="N2" s="170"/>
      <c r="O2" s="172"/>
    </row>
    <row r="3" spans="1:16" x14ac:dyDescent="0.35">
      <c r="A3" s="177"/>
      <c r="B3" s="177"/>
      <c r="C3" s="177"/>
      <c r="D3" s="178"/>
      <c r="E3" s="178"/>
      <c r="F3" s="178"/>
      <c r="G3" s="178"/>
      <c r="H3" s="178"/>
      <c r="I3" s="178"/>
      <c r="J3" s="178"/>
      <c r="K3" s="178"/>
      <c r="L3" s="164" t="s">
        <v>518</v>
      </c>
      <c r="M3" s="165"/>
      <c r="N3" s="165"/>
      <c r="O3" s="166"/>
    </row>
    <row r="4" spans="1:16" x14ac:dyDescent="0.35">
      <c r="A4" s="177"/>
      <c r="B4" s="177"/>
      <c r="C4" s="177"/>
      <c r="D4" s="178"/>
      <c r="E4" s="178"/>
      <c r="F4" s="178"/>
      <c r="G4" s="178"/>
      <c r="H4" s="178"/>
      <c r="I4" s="178"/>
      <c r="J4" s="178"/>
      <c r="K4" s="178"/>
      <c r="L4" s="164" t="s">
        <v>519</v>
      </c>
      <c r="M4" s="165"/>
      <c r="N4" s="165"/>
      <c r="O4" s="166"/>
    </row>
    <row r="5" spans="1:16" ht="23.5" x14ac:dyDescent="0.35">
      <c r="A5" s="50"/>
      <c r="B5" s="50"/>
      <c r="C5" s="50"/>
      <c r="D5" s="51"/>
      <c r="E5" s="51"/>
      <c r="F5" s="51"/>
      <c r="G5" s="51"/>
      <c r="H5" s="51"/>
      <c r="I5" s="51"/>
      <c r="J5" s="51"/>
      <c r="K5" s="51"/>
      <c r="L5" s="52"/>
      <c r="M5" s="52"/>
      <c r="N5" s="52"/>
      <c r="O5" s="52"/>
    </row>
    <row r="6" spans="1:16" ht="19" thickBot="1" x14ac:dyDescent="0.4">
      <c r="A6" s="174" t="s">
        <v>515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6"/>
      <c r="P6" s="40"/>
    </row>
    <row r="7" spans="1:16" ht="12.75" customHeight="1" x14ac:dyDescent="0.35">
      <c r="A7" s="56" t="s">
        <v>0</v>
      </c>
      <c r="B7" s="56" t="s">
        <v>1</v>
      </c>
      <c r="C7" s="58" t="s">
        <v>2</v>
      </c>
      <c r="D7" s="60" t="s">
        <v>3</v>
      </c>
      <c r="E7" s="61"/>
      <c r="F7" s="62"/>
      <c r="G7" s="66" t="s">
        <v>516</v>
      </c>
      <c r="H7" s="68" t="s">
        <v>5</v>
      </c>
      <c r="I7" s="69"/>
      <c r="J7" s="69"/>
      <c r="K7" s="69"/>
      <c r="L7" s="69"/>
      <c r="M7" s="69"/>
      <c r="N7" s="69"/>
      <c r="O7" s="70"/>
      <c r="P7" s="40"/>
    </row>
    <row r="8" spans="1:16" ht="12.75" customHeight="1" thickBot="1" x14ac:dyDescent="0.4">
      <c r="A8" s="57"/>
      <c r="B8" s="57"/>
      <c r="C8" s="59"/>
      <c r="D8" s="63"/>
      <c r="E8" s="64"/>
      <c r="F8" s="65"/>
      <c r="G8" s="67"/>
      <c r="H8" s="71"/>
      <c r="I8" s="72"/>
      <c r="J8" s="72"/>
      <c r="K8" s="72"/>
      <c r="L8" s="72"/>
      <c r="M8" s="72"/>
      <c r="N8" s="72"/>
      <c r="O8" s="73"/>
      <c r="P8" s="40"/>
    </row>
    <row r="9" spans="1:16" s="42" customFormat="1" ht="12.75" customHeight="1" thickBot="1" x14ac:dyDescent="0.35">
      <c r="A9" s="1">
        <v>1</v>
      </c>
      <c r="B9" s="1"/>
      <c r="C9" s="1"/>
      <c r="D9" s="75"/>
      <c r="E9" s="75"/>
      <c r="F9" s="75"/>
      <c r="G9" s="2"/>
      <c r="H9" s="160"/>
      <c r="I9" s="160"/>
      <c r="J9" s="160"/>
      <c r="K9" s="160"/>
      <c r="L9" s="160"/>
      <c r="M9" s="160"/>
      <c r="N9" s="160"/>
      <c r="O9" s="20">
        <v>1</v>
      </c>
      <c r="P9" s="41"/>
    </row>
    <row r="10" spans="1:16" s="42" customFormat="1" ht="12.75" customHeight="1" thickBot="1" x14ac:dyDescent="0.35">
      <c r="A10" s="1">
        <v>2</v>
      </c>
      <c r="B10" s="1"/>
      <c r="C10" s="1"/>
      <c r="D10" s="75"/>
      <c r="E10" s="75"/>
      <c r="F10" s="75"/>
      <c r="G10" s="2"/>
      <c r="H10" s="160"/>
      <c r="I10" s="160"/>
      <c r="J10" s="160"/>
      <c r="K10" s="160"/>
      <c r="L10" s="160"/>
      <c r="M10" s="160"/>
      <c r="N10" s="160"/>
      <c r="O10" s="3">
        <v>1</v>
      </c>
      <c r="P10" s="41"/>
    </row>
    <row r="11" spans="1:16" ht="12.75" customHeight="1" thickBot="1" x14ac:dyDescent="0.4">
      <c r="A11" s="4"/>
      <c r="B11" s="5"/>
      <c r="C11" s="76"/>
      <c r="D11" s="76"/>
      <c r="E11" s="5"/>
      <c r="F11" s="99"/>
      <c r="G11" s="99"/>
      <c r="H11" s="99"/>
      <c r="I11" s="5"/>
      <c r="J11" s="6"/>
      <c r="K11" s="6"/>
      <c r="L11" s="5"/>
      <c r="M11" s="5"/>
      <c r="N11" s="7"/>
      <c r="O11" s="8"/>
      <c r="P11" s="40"/>
    </row>
    <row r="12" spans="1:16" ht="12.75" customHeight="1" thickBot="1" x14ac:dyDescent="0.4">
      <c r="A12" s="5"/>
      <c r="B12" s="5"/>
      <c r="C12" s="77"/>
      <c r="D12" s="77"/>
      <c r="E12" s="5"/>
      <c r="F12" s="77"/>
      <c r="G12" s="77"/>
      <c r="H12" s="77"/>
      <c r="I12" s="5"/>
      <c r="J12" s="5"/>
      <c r="K12" s="5"/>
      <c r="L12" s="5"/>
      <c r="M12" s="5"/>
      <c r="N12" s="9" t="s">
        <v>6</v>
      </c>
      <c r="O12" s="10">
        <f>+SUM(O9:O11)</f>
        <v>2</v>
      </c>
      <c r="P12" s="40"/>
    </row>
    <row r="13" spans="1:16" ht="12.75" customHeight="1" x14ac:dyDescent="0.35">
      <c r="A13" s="78" t="s">
        <v>7</v>
      </c>
      <c r="B13" s="78" t="s">
        <v>1</v>
      </c>
      <c r="C13" s="80" t="s">
        <v>2</v>
      </c>
      <c r="D13" s="82" t="s">
        <v>3</v>
      </c>
      <c r="E13" s="83"/>
      <c r="F13" s="84"/>
      <c r="G13" s="88" t="s">
        <v>516</v>
      </c>
      <c r="H13" s="90" t="s">
        <v>8</v>
      </c>
      <c r="I13" s="91"/>
      <c r="J13" s="91"/>
      <c r="K13" s="91"/>
      <c r="L13" s="91"/>
      <c r="M13" s="91"/>
      <c r="N13" s="91"/>
      <c r="O13" s="92"/>
      <c r="P13" s="40"/>
    </row>
    <row r="14" spans="1:16" ht="12.75" customHeight="1" thickBot="1" x14ac:dyDescent="0.4">
      <c r="A14" s="79"/>
      <c r="B14" s="79"/>
      <c r="C14" s="81"/>
      <c r="D14" s="85"/>
      <c r="E14" s="86"/>
      <c r="F14" s="87"/>
      <c r="G14" s="89"/>
      <c r="H14" s="93"/>
      <c r="I14" s="94"/>
      <c r="J14" s="94"/>
      <c r="K14" s="94"/>
      <c r="L14" s="94"/>
      <c r="M14" s="94"/>
      <c r="N14" s="94"/>
      <c r="O14" s="95"/>
      <c r="P14" s="40"/>
    </row>
    <row r="15" spans="1:16" s="42" customFormat="1" ht="12.75" customHeight="1" thickBot="1" x14ac:dyDescent="0.35">
      <c r="A15" s="11">
        <v>1</v>
      </c>
      <c r="B15" s="13"/>
      <c r="C15" s="12"/>
      <c r="D15" s="96"/>
      <c r="E15" s="96"/>
      <c r="F15" s="96"/>
      <c r="G15" s="13"/>
      <c r="H15" s="97"/>
      <c r="I15" s="97"/>
      <c r="J15" s="97"/>
      <c r="K15" s="97"/>
      <c r="L15" s="97"/>
      <c r="M15" s="97"/>
      <c r="N15" s="97"/>
      <c r="O15" s="14">
        <v>1</v>
      </c>
      <c r="P15" s="6"/>
    </row>
    <row r="16" spans="1:16" s="42" customFormat="1" ht="12.75" customHeight="1" thickBot="1" x14ac:dyDescent="0.35">
      <c r="A16" s="11">
        <v>2</v>
      </c>
      <c r="B16" s="13"/>
      <c r="C16" s="12"/>
      <c r="D16" s="96"/>
      <c r="E16" s="96"/>
      <c r="F16" s="96"/>
      <c r="G16" s="13"/>
      <c r="H16" s="98"/>
      <c r="I16" s="98"/>
      <c r="J16" s="98"/>
      <c r="K16" s="98"/>
      <c r="L16" s="98"/>
      <c r="M16" s="98"/>
      <c r="N16" s="98"/>
      <c r="O16" s="14">
        <v>1</v>
      </c>
      <c r="P16" s="6"/>
    </row>
    <row r="17" spans="1:17" s="42" customFormat="1" ht="12.75" customHeight="1" thickBot="1" x14ac:dyDescent="0.35">
      <c r="A17" s="11">
        <v>3</v>
      </c>
      <c r="B17" s="13"/>
      <c r="C17" s="12"/>
      <c r="D17" s="96"/>
      <c r="E17" s="96"/>
      <c r="F17" s="96"/>
      <c r="G17" s="13"/>
      <c r="H17" s="98"/>
      <c r="I17" s="98"/>
      <c r="J17" s="98"/>
      <c r="K17" s="98"/>
      <c r="L17" s="98"/>
      <c r="M17" s="98"/>
      <c r="N17" s="98"/>
      <c r="O17" s="14">
        <v>1</v>
      </c>
      <c r="P17" s="6"/>
    </row>
    <row r="18" spans="1:17" s="42" customFormat="1" ht="12.75" customHeight="1" thickBot="1" x14ac:dyDescent="0.35">
      <c r="A18" s="11">
        <v>4</v>
      </c>
      <c r="B18" s="13"/>
      <c r="C18" s="12"/>
      <c r="D18" s="96"/>
      <c r="E18" s="96"/>
      <c r="F18" s="96"/>
      <c r="G18" s="13"/>
      <c r="H18" s="98"/>
      <c r="I18" s="98"/>
      <c r="J18" s="98"/>
      <c r="K18" s="98"/>
      <c r="L18" s="98"/>
      <c r="M18" s="98"/>
      <c r="N18" s="98"/>
      <c r="O18" s="14">
        <v>1</v>
      </c>
      <c r="P18" s="6"/>
    </row>
    <row r="19" spans="1:17" s="42" customFormat="1" ht="12.75" customHeight="1" thickBot="1" x14ac:dyDescent="0.35">
      <c r="A19" s="5"/>
      <c r="B19" s="5"/>
      <c r="C19" s="99"/>
      <c r="D19" s="99"/>
      <c r="E19" s="5"/>
      <c r="F19" s="99"/>
      <c r="G19" s="99"/>
      <c r="H19" s="99"/>
      <c r="I19" s="5"/>
      <c r="J19" s="6"/>
      <c r="K19" s="6"/>
      <c r="L19" s="15"/>
      <c r="M19" s="5"/>
      <c r="N19" s="16"/>
      <c r="O19" s="8"/>
      <c r="P19" s="6"/>
    </row>
    <row r="20" spans="1:17" ht="12.75" customHeight="1" thickBot="1" x14ac:dyDescent="0.4">
      <c r="A20" s="5"/>
      <c r="B20" s="5"/>
      <c r="C20" s="77"/>
      <c r="D20" s="77"/>
      <c r="E20" s="5"/>
      <c r="F20" s="77"/>
      <c r="G20" s="77"/>
      <c r="H20" s="77"/>
      <c r="I20" s="5"/>
      <c r="J20" s="5"/>
      <c r="K20" s="5"/>
      <c r="L20" s="5"/>
      <c r="M20" s="5"/>
      <c r="N20" s="17" t="s">
        <v>6</v>
      </c>
      <c r="O20" s="18">
        <f>+SUM(O15:O19)</f>
        <v>4</v>
      </c>
      <c r="P20" s="40"/>
    </row>
    <row r="21" spans="1:17" ht="12.75" customHeight="1" x14ac:dyDescent="0.35">
      <c r="A21" s="100" t="s">
        <v>7</v>
      </c>
      <c r="B21" s="100" t="s">
        <v>1</v>
      </c>
      <c r="C21" s="102" t="s">
        <v>2</v>
      </c>
      <c r="D21" s="104" t="s">
        <v>3</v>
      </c>
      <c r="E21" s="105"/>
      <c r="F21" s="106"/>
      <c r="G21" s="110" t="s">
        <v>516</v>
      </c>
      <c r="H21" s="112" t="s">
        <v>9</v>
      </c>
      <c r="I21" s="113"/>
      <c r="J21" s="113"/>
      <c r="K21" s="113"/>
      <c r="L21" s="113"/>
      <c r="M21" s="113"/>
      <c r="N21" s="113"/>
      <c r="O21" s="114"/>
      <c r="P21" s="40"/>
    </row>
    <row r="22" spans="1:17" ht="12.75" customHeight="1" thickBot="1" x14ac:dyDescent="0.4">
      <c r="A22" s="101"/>
      <c r="B22" s="101"/>
      <c r="C22" s="103"/>
      <c r="D22" s="107"/>
      <c r="E22" s="108"/>
      <c r="F22" s="109"/>
      <c r="G22" s="111"/>
      <c r="H22" s="115"/>
      <c r="I22" s="116"/>
      <c r="J22" s="116"/>
      <c r="K22" s="116"/>
      <c r="L22" s="116"/>
      <c r="M22" s="116"/>
      <c r="N22" s="116"/>
      <c r="O22" s="117"/>
      <c r="P22" s="40"/>
    </row>
    <row r="23" spans="1:17" ht="12.75" customHeight="1" thickBot="1" x14ac:dyDescent="0.4">
      <c r="A23" s="19">
        <v>1</v>
      </c>
      <c r="B23" s="19"/>
      <c r="C23" s="19"/>
      <c r="D23" s="118"/>
      <c r="E23" s="118"/>
      <c r="F23" s="118"/>
      <c r="G23" s="19"/>
      <c r="H23" s="118"/>
      <c r="I23" s="118"/>
      <c r="J23" s="118"/>
      <c r="K23" s="118"/>
      <c r="L23" s="118"/>
      <c r="M23" s="118"/>
      <c r="N23" s="118"/>
      <c r="O23" s="20">
        <v>1</v>
      </c>
      <c r="P23" s="40"/>
    </row>
    <row r="24" spans="1:17" s="42" customFormat="1" ht="12.75" customHeight="1" thickBot="1" x14ac:dyDescent="0.35">
      <c r="A24" s="19">
        <v>2</v>
      </c>
      <c r="B24" s="19"/>
      <c r="C24" s="19"/>
      <c r="D24" s="118"/>
      <c r="E24" s="118"/>
      <c r="F24" s="118"/>
      <c r="G24" s="19"/>
      <c r="H24" s="118"/>
      <c r="I24" s="118"/>
      <c r="J24" s="118"/>
      <c r="K24" s="118"/>
      <c r="L24" s="118"/>
      <c r="M24" s="118"/>
      <c r="N24" s="118"/>
      <c r="O24" s="20"/>
      <c r="P24" s="43"/>
      <c r="Q24" s="44"/>
    </row>
    <row r="25" spans="1:17" s="42" customFormat="1" ht="12.75" customHeight="1" thickBot="1" x14ac:dyDescent="0.35">
      <c r="A25" s="5"/>
      <c r="B25" s="5"/>
      <c r="C25" s="76"/>
      <c r="D25" s="76"/>
      <c r="E25" s="5"/>
      <c r="F25" s="76"/>
      <c r="G25" s="76"/>
      <c r="H25" s="76"/>
      <c r="I25" s="5"/>
      <c r="J25" s="6"/>
      <c r="K25" s="6"/>
      <c r="L25" s="5"/>
      <c r="M25" s="5"/>
      <c r="N25" s="21"/>
      <c r="O25" s="8"/>
      <c r="P25" s="43"/>
      <c r="Q25" s="44"/>
    </row>
    <row r="26" spans="1:17" s="42" customFormat="1" ht="12.75" customHeight="1" thickBot="1" x14ac:dyDescent="0.35">
      <c r="A26" s="5"/>
      <c r="B26" s="5"/>
      <c r="C26" s="77"/>
      <c r="D26" s="77"/>
      <c r="E26" s="5"/>
      <c r="F26" s="77"/>
      <c r="G26" s="77"/>
      <c r="H26" s="77"/>
      <c r="I26" s="5"/>
      <c r="J26" s="5"/>
      <c r="K26" s="5"/>
      <c r="L26" s="5"/>
      <c r="M26" s="5"/>
      <c r="N26" s="22" t="s">
        <v>6</v>
      </c>
      <c r="O26" s="23">
        <f>+SUM(O23:O25)</f>
        <v>1</v>
      </c>
      <c r="P26" s="49"/>
      <c r="Q26" s="44"/>
    </row>
    <row r="27" spans="1:17" ht="12.75" customHeight="1" x14ac:dyDescent="0.35">
      <c r="A27" s="119" t="s">
        <v>7</v>
      </c>
      <c r="B27" s="119" t="s">
        <v>84</v>
      </c>
      <c r="C27" s="121" t="s">
        <v>2</v>
      </c>
      <c r="D27" s="123" t="s">
        <v>3</v>
      </c>
      <c r="E27" s="124"/>
      <c r="F27" s="125"/>
      <c r="G27" s="129" t="s">
        <v>516</v>
      </c>
      <c r="H27" s="131" t="s">
        <v>13</v>
      </c>
      <c r="I27" s="132"/>
      <c r="J27" s="132"/>
      <c r="K27" s="132"/>
      <c r="L27" s="132"/>
      <c r="M27" s="132"/>
      <c r="N27" s="132"/>
      <c r="O27" s="133"/>
      <c r="P27" s="40"/>
    </row>
    <row r="28" spans="1:17" ht="12.75" customHeight="1" thickBot="1" x14ac:dyDescent="0.4">
      <c r="A28" s="120"/>
      <c r="B28" s="120"/>
      <c r="C28" s="122"/>
      <c r="D28" s="126"/>
      <c r="E28" s="127"/>
      <c r="F28" s="128"/>
      <c r="G28" s="130"/>
      <c r="H28" s="134"/>
      <c r="I28" s="135"/>
      <c r="J28" s="135"/>
      <c r="K28" s="135"/>
      <c r="L28" s="135"/>
      <c r="M28" s="135"/>
      <c r="N28" s="135"/>
      <c r="O28" s="136"/>
    </row>
    <row r="29" spans="1:17" ht="12.75" customHeight="1" thickBot="1" x14ac:dyDescent="0.4">
      <c r="A29" s="26">
        <v>1</v>
      </c>
      <c r="B29" s="26"/>
      <c r="C29" s="27"/>
      <c r="D29" s="137"/>
      <c r="E29" s="137"/>
      <c r="F29" s="137"/>
      <c r="G29" s="28"/>
      <c r="H29" s="138"/>
      <c r="I29" s="138"/>
      <c r="J29" s="138"/>
      <c r="K29" s="138"/>
      <c r="L29" s="138"/>
      <c r="M29" s="138"/>
      <c r="N29" s="138"/>
      <c r="O29" s="3">
        <v>1</v>
      </c>
      <c r="P29" s="40"/>
    </row>
    <row r="30" spans="1:17" ht="12.75" customHeight="1" thickBot="1" x14ac:dyDescent="0.4">
      <c r="A30" s="26">
        <v>2</v>
      </c>
      <c r="B30" s="26"/>
      <c r="C30" s="27"/>
      <c r="D30" s="163"/>
      <c r="E30" s="163"/>
      <c r="F30" s="163"/>
      <c r="G30" s="28"/>
      <c r="H30" s="138"/>
      <c r="I30" s="138"/>
      <c r="J30" s="138"/>
      <c r="K30" s="138"/>
      <c r="L30" s="138"/>
      <c r="M30" s="138"/>
      <c r="N30" s="138"/>
      <c r="O30" s="3"/>
      <c r="P30" s="40"/>
    </row>
    <row r="31" spans="1:17" ht="12.75" customHeight="1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29"/>
      <c r="O31" s="8"/>
      <c r="P31" s="46"/>
      <c r="Q31" s="47"/>
    </row>
    <row r="32" spans="1:17" ht="12.75" customHeight="1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0" t="s">
        <v>6</v>
      </c>
      <c r="O32" s="31">
        <f>+SUM(O29:O31)</f>
        <v>1</v>
      </c>
      <c r="P32" s="46"/>
      <c r="Q32" s="47"/>
    </row>
    <row r="33" spans="1:16383" ht="12.75" customHeight="1" x14ac:dyDescent="0.35">
      <c r="A33" s="139" t="s">
        <v>7</v>
      </c>
      <c r="B33" s="139" t="s">
        <v>1</v>
      </c>
      <c r="C33" s="141" t="s">
        <v>2</v>
      </c>
      <c r="D33" s="143" t="s">
        <v>3</v>
      </c>
      <c r="E33" s="144"/>
      <c r="F33" s="145"/>
      <c r="G33" s="149" t="s">
        <v>516</v>
      </c>
      <c r="H33" s="151" t="s">
        <v>14</v>
      </c>
      <c r="I33" s="152"/>
      <c r="J33" s="152"/>
      <c r="K33" s="152"/>
      <c r="L33" s="152"/>
      <c r="M33" s="152"/>
      <c r="N33" s="152"/>
      <c r="O33" s="153"/>
    </row>
    <row r="34" spans="1:16383" ht="12.75" customHeight="1" thickBot="1" x14ac:dyDescent="0.4">
      <c r="A34" s="140"/>
      <c r="B34" s="140"/>
      <c r="C34" s="142"/>
      <c r="D34" s="146"/>
      <c r="E34" s="147"/>
      <c r="F34" s="148"/>
      <c r="G34" s="150"/>
      <c r="H34" s="154"/>
      <c r="I34" s="155"/>
      <c r="J34" s="155"/>
      <c r="K34" s="155"/>
      <c r="L34" s="155"/>
      <c r="M34" s="155"/>
      <c r="N34" s="155"/>
      <c r="O34" s="156"/>
    </row>
    <row r="35" spans="1:16383" ht="15.75" customHeight="1" thickBot="1" x14ac:dyDescent="0.4">
      <c r="A35" s="32">
        <v>1</v>
      </c>
      <c r="B35" s="32"/>
      <c r="C35" s="33"/>
      <c r="D35" s="158"/>
      <c r="E35" s="158"/>
      <c r="F35" s="158"/>
      <c r="G35" s="34"/>
      <c r="H35" s="158"/>
      <c r="I35" s="158"/>
      <c r="J35" s="158"/>
      <c r="K35" s="158"/>
      <c r="L35" s="158"/>
      <c r="M35" s="158"/>
      <c r="N35" s="158"/>
      <c r="O35" s="14">
        <v>1</v>
      </c>
    </row>
    <row r="36" spans="1:16383" ht="15.75" customHeight="1" thickBot="1" x14ac:dyDescent="0.4">
      <c r="A36" s="32">
        <v>2</v>
      </c>
      <c r="B36" s="32"/>
      <c r="C36" s="33"/>
      <c r="D36" s="158"/>
      <c r="E36" s="158"/>
      <c r="F36" s="158"/>
      <c r="G36" s="34"/>
      <c r="H36" s="158"/>
      <c r="I36" s="158"/>
      <c r="J36" s="158"/>
      <c r="K36" s="158"/>
      <c r="L36" s="158"/>
      <c r="M36" s="158"/>
      <c r="N36" s="158"/>
      <c r="O36" s="14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</row>
    <row r="37" spans="1:16383" ht="15.75" customHeight="1" thickBot="1" x14ac:dyDescent="0.4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35"/>
      <c r="O37" s="8"/>
    </row>
    <row r="38" spans="1:16383" ht="15" customHeight="1" thickBot="1" x14ac:dyDescent="0.4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36" t="s">
        <v>6</v>
      </c>
      <c r="O38" s="37">
        <f>+SUM(O35:O37)</f>
        <v>1</v>
      </c>
    </row>
    <row r="39" spans="1:16383" ht="15.75" customHeight="1" x14ac:dyDescent="0.3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38"/>
    </row>
    <row r="40" spans="1:16383" ht="15.5" x14ac:dyDescent="0.35">
      <c r="A40" s="5"/>
      <c r="B40" s="5"/>
      <c r="C40" s="99"/>
      <c r="D40" s="99"/>
      <c r="E40" s="5"/>
      <c r="F40" s="99"/>
      <c r="G40" s="99"/>
      <c r="H40" s="99"/>
      <c r="I40" s="5"/>
      <c r="J40" s="5"/>
      <c r="K40" s="5"/>
      <c r="L40" s="159" t="s">
        <v>15</v>
      </c>
      <c r="M40" s="159"/>
      <c r="N40" s="159"/>
      <c r="O40" s="39">
        <f>+O26+O20+O12+O32+O38</f>
        <v>9</v>
      </c>
    </row>
    <row r="42" spans="1:16383" x14ac:dyDescent="0.35">
      <c r="N42" s="173"/>
      <c r="O42" s="173"/>
    </row>
    <row r="43" spans="1:16383" x14ac:dyDescent="0.35">
      <c r="O43" s="48"/>
    </row>
    <row r="44" spans="1:16383" x14ac:dyDescent="0.35">
      <c r="O44" s="48"/>
    </row>
  </sheetData>
  <mergeCells count="77">
    <mergeCell ref="A1:C4"/>
    <mergeCell ref="D1:K4"/>
    <mergeCell ref="D17:F17"/>
    <mergeCell ref="H17:N17"/>
    <mergeCell ref="D16:F16"/>
    <mergeCell ref="H16:N16"/>
    <mergeCell ref="C12:D12"/>
    <mergeCell ref="F12:H12"/>
    <mergeCell ref="H13:O14"/>
    <mergeCell ref="C13:C14"/>
    <mergeCell ref="D13:F14"/>
    <mergeCell ref="G13:G14"/>
    <mergeCell ref="D15:F15"/>
    <mergeCell ref="H15:N15"/>
    <mergeCell ref="H27:O28"/>
    <mergeCell ref="C25:D25"/>
    <mergeCell ref="F25:H25"/>
    <mergeCell ref="C26:D26"/>
    <mergeCell ref="F26:H26"/>
    <mergeCell ref="D35:F35"/>
    <mergeCell ref="H35:N35"/>
    <mergeCell ref="D29:F29"/>
    <mergeCell ref="H29:N29"/>
    <mergeCell ref="D30:F30"/>
    <mergeCell ref="H30:N30"/>
    <mergeCell ref="H33:O34"/>
    <mergeCell ref="D36:F36"/>
    <mergeCell ref="H36:N36"/>
    <mergeCell ref="C40:D40"/>
    <mergeCell ref="F40:H40"/>
    <mergeCell ref="L40:N40"/>
    <mergeCell ref="A33:A34"/>
    <mergeCell ref="B33:B34"/>
    <mergeCell ref="C33:C34"/>
    <mergeCell ref="D33:F34"/>
    <mergeCell ref="G33:G34"/>
    <mergeCell ref="A27:A28"/>
    <mergeCell ref="B27:B28"/>
    <mergeCell ref="C27:C28"/>
    <mergeCell ref="D27:F28"/>
    <mergeCell ref="G27:G28"/>
    <mergeCell ref="D24:F24"/>
    <mergeCell ref="H24:N24"/>
    <mergeCell ref="C19:D19"/>
    <mergeCell ref="F19:H19"/>
    <mergeCell ref="C20:D20"/>
    <mergeCell ref="F20:H20"/>
    <mergeCell ref="H21:O22"/>
    <mergeCell ref="D23:F23"/>
    <mergeCell ref="H23:N23"/>
    <mergeCell ref="C11:D11"/>
    <mergeCell ref="F11:H11"/>
    <mergeCell ref="A13:A14"/>
    <mergeCell ref="B13:B14"/>
    <mergeCell ref="A21:A22"/>
    <mergeCell ref="B21:B22"/>
    <mergeCell ref="C21:C22"/>
    <mergeCell ref="D21:F22"/>
    <mergeCell ref="G21:G22"/>
    <mergeCell ref="D18:F18"/>
    <mergeCell ref="H18:N18"/>
    <mergeCell ref="L4:O4"/>
    <mergeCell ref="L3:O3"/>
    <mergeCell ref="L1:M2"/>
    <mergeCell ref="N1:O2"/>
    <mergeCell ref="N42:O42"/>
    <mergeCell ref="A6:O6"/>
    <mergeCell ref="A7:A8"/>
    <mergeCell ref="B7:B8"/>
    <mergeCell ref="C7:C8"/>
    <mergeCell ref="D7:F8"/>
    <mergeCell ref="G7:G8"/>
    <mergeCell ref="H7:O8"/>
    <mergeCell ref="D9:F9"/>
    <mergeCell ref="H9:N9"/>
    <mergeCell ref="D10:F10"/>
    <mergeCell ref="H10:N10"/>
  </mergeCells>
  <pageMargins left="0.70866141732283472" right="0.70866141732283472" top="0.74803149606299213" bottom="0.74803149606299213" header="0.31496062992125984" footer="0.31496062992125984"/>
  <pageSetup scale="91" orientation="landscape" verticalDpi="0" r:id="rId1"/>
  <headerFooter>
    <oddFooter>&amp;LQuality Service&amp;C&amp;Pde&amp;N&amp;RF2PNO-CYA-04.00</oddFooter>
  </headerFooter>
  <rowBreaks count="1" manualBreakCount="1">
    <brk id="41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9E453-5C48-4D13-8F18-9A7C60A9C811}">
  <dimension ref="A1:XFC39"/>
  <sheetViews>
    <sheetView topLeftCell="A7" workbookViewId="0">
      <selection activeCell="C28" sqref="C28:C29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76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59</v>
      </c>
      <c r="D4" s="74" t="s">
        <v>78</v>
      </c>
      <c r="E4" s="74"/>
      <c r="F4" s="74"/>
      <c r="G4" s="2" t="s">
        <v>11</v>
      </c>
      <c r="H4" s="160" t="s">
        <v>77</v>
      </c>
      <c r="I4" s="160"/>
      <c r="J4" s="160"/>
      <c r="K4" s="160"/>
      <c r="L4" s="160"/>
      <c r="M4" s="160"/>
      <c r="N4" s="160"/>
      <c r="O4" s="3">
        <v>13812</v>
      </c>
      <c r="P4" s="41"/>
    </row>
    <row r="5" spans="1:17" s="42" customFormat="1" ht="12.75" customHeight="1" thickBot="1" x14ac:dyDescent="0.35">
      <c r="A5" s="1">
        <v>2</v>
      </c>
      <c r="B5" s="1"/>
      <c r="C5" s="1"/>
      <c r="D5" s="74"/>
      <c r="E5" s="74"/>
      <c r="F5" s="74"/>
      <c r="G5" s="2"/>
      <c r="H5" s="160"/>
      <c r="I5" s="160"/>
      <c r="J5" s="160"/>
      <c r="K5" s="160"/>
      <c r="L5" s="160"/>
      <c r="M5" s="160"/>
      <c r="N5" s="160"/>
      <c r="O5" s="3"/>
      <c r="P5" s="41"/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13812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/>
      <c r="C10" s="12"/>
      <c r="D10" s="96"/>
      <c r="E10" s="96"/>
      <c r="F10" s="96"/>
      <c r="G10" s="13"/>
      <c r="H10" s="97"/>
      <c r="I10" s="97"/>
      <c r="J10" s="97"/>
      <c r="K10" s="97"/>
      <c r="L10" s="97"/>
      <c r="M10" s="97"/>
      <c r="N10" s="97"/>
      <c r="O10" s="14"/>
      <c r="P10" s="6"/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8"/>
      <c r="I11" s="98"/>
      <c r="J11" s="98"/>
      <c r="K11" s="98"/>
      <c r="L11" s="98"/>
      <c r="M11" s="98"/>
      <c r="N11" s="98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/>
      <c r="C16" s="19"/>
      <c r="D16" s="118"/>
      <c r="E16" s="118"/>
      <c r="F16" s="118"/>
      <c r="G16" s="19"/>
      <c r="H16" s="118"/>
      <c r="I16" s="118"/>
      <c r="J16" s="118"/>
      <c r="K16" s="118"/>
      <c r="L16" s="118"/>
      <c r="M16" s="118"/>
      <c r="N16" s="118"/>
      <c r="O16" s="20"/>
      <c r="P16" s="43"/>
      <c r="Q16" s="44"/>
    </row>
    <row r="17" spans="1:16383" s="42" customFormat="1" ht="12.75" customHeight="1" thickBot="1" x14ac:dyDescent="0.35">
      <c r="A17" s="19">
        <v>2</v>
      </c>
      <c r="B17" s="19"/>
      <c r="C17" s="19"/>
      <c r="D17" s="118"/>
      <c r="E17" s="118"/>
      <c r="F17" s="118"/>
      <c r="G17" s="19"/>
      <c r="H17" s="118"/>
      <c r="I17" s="118"/>
      <c r="J17" s="118"/>
      <c r="K17" s="118"/>
      <c r="L17" s="118"/>
      <c r="M17" s="118"/>
      <c r="N17" s="118"/>
      <c r="O17" s="20"/>
      <c r="P17" s="43"/>
      <c r="Q17" s="44"/>
    </row>
    <row r="18" spans="1:16383" ht="12.75" customHeight="1" thickBot="1" x14ac:dyDescent="0.4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0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0</v>
      </c>
    </row>
    <row r="20" spans="1:16383" ht="12.75" customHeight="1" thickBot="1" x14ac:dyDescent="0.4">
      <c r="A20" s="5"/>
      <c r="B20" s="5"/>
      <c r="C20" s="5"/>
      <c r="D20" s="5"/>
      <c r="E20" s="5"/>
      <c r="F20" s="5"/>
      <c r="G20" s="5"/>
      <c r="H20" s="5"/>
      <c r="I20" s="5" t="s">
        <v>12</v>
      </c>
      <c r="J20" s="5"/>
      <c r="K20" s="5"/>
      <c r="L20" s="5"/>
      <c r="M20" s="5"/>
      <c r="N20" s="24"/>
      <c r="O20" s="25"/>
      <c r="T20" s="45"/>
    </row>
    <row r="21" spans="1:16383" ht="12.75" customHeight="1" x14ac:dyDescent="0.35">
      <c r="A21" s="119" t="s">
        <v>7</v>
      </c>
      <c r="B21" s="119" t="s">
        <v>10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  <c r="P21" s="40"/>
    </row>
    <row r="22" spans="1:16383" ht="12.75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customHeight="1" thickBot="1" x14ac:dyDescent="0.4">
      <c r="A23" s="26">
        <v>1</v>
      </c>
      <c r="B23" s="26"/>
      <c r="C23" s="27"/>
      <c r="D23" s="137"/>
      <c r="E23" s="137"/>
      <c r="F23" s="137"/>
      <c r="G23" s="28"/>
      <c r="H23" s="138"/>
      <c r="I23" s="138"/>
      <c r="J23" s="138"/>
      <c r="K23" s="138"/>
      <c r="L23" s="138"/>
      <c r="M23" s="138"/>
      <c r="N23" s="138"/>
      <c r="O23" s="3"/>
      <c r="P23" s="46"/>
      <c r="Q23" s="47"/>
    </row>
    <row r="24" spans="1:16383" ht="12.75" customHeight="1" thickBot="1" x14ac:dyDescent="0.4">
      <c r="A24" s="26">
        <v>2</v>
      </c>
      <c r="B24" s="26"/>
      <c r="C24" s="27"/>
      <c r="D24" s="137"/>
      <c r="E24" s="137"/>
      <c r="F24" s="137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</row>
    <row r="26" spans="1:16383" ht="12.75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0</v>
      </c>
    </row>
    <row r="27" spans="1:16383" ht="12.75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</row>
    <row r="28" spans="1:16383" x14ac:dyDescent="0.35">
      <c r="A28" s="139" t="s">
        <v>7</v>
      </c>
      <c r="B28" s="139" t="s">
        <v>1</v>
      </c>
      <c r="C28" s="141" t="s">
        <v>2</v>
      </c>
      <c r="D28" s="143" t="s">
        <v>3</v>
      </c>
      <c r="E28" s="144"/>
      <c r="F28" s="145"/>
      <c r="G28" s="149" t="s">
        <v>4</v>
      </c>
      <c r="H28" s="151" t="s">
        <v>14</v>
      </c>
      <c r="I28" s="152"/>
      <c r="J28" s="152"/>
      <c r="K28" s="152"/>
      <c r="L28" s="152"/>
      <c r="M28" s="152"/>
      <c r="N28" s="152"/>
      <c r="O28" s="153"/>
    </row>
    <row r="29" spans="1:16383" ht="15" thickBot="1" x14ac:dyDescent="0.4">
      <c r="A29" s="140"/>
      <c r="B29" s="140"/>
      <c r="C29" s="142"/>
      <c r="D29" s="146"/>
      <c r="E29" s="147"/>
      <c r="F29" s="148"/>
      <c r="G29" s="150"/>
      <c r="H29" s="154"/>
      <c r="I29" s="155"/>
      <c r="J29" s="155"/>
      <c r="K29" s="155"/>
      <c r="L29" s="155"/>
      <c r="M29" s="155"/>
      <c r="N29" s="155"/>
      <c r="O29" s="15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</row>
    <row r="30" spans="1:16383" ht="15" thickBot="1" x14ac:dyDescent="0.4">
      <c r="A30" s="32">
        <v>1</v>
      </c>
      <c r="B30" s="32"/>
      <c r="C30" s="33"/>
      <c r="D30" s="157"/>
      <c r="E30" s="157"/>
      <c r="F30" s="157"/>
      <c r="G30" s="34"/>
      <c r="H30" s="158"/>
      <c r="I30" s="158"/>
      <c r="J30" s="158"/>
      <c r="K30" s="158"/>
      <c r="L30" s="158"/>
      <c r="M30" s="158"/>
      <c r="N30" s="158"/>
      <c r="O30" s="14"/>
    </row>
    <row r="31" spans="1:16383" ht="15" thickBot="1" x14ac:dyDescent="0.4">
      <c r="A31" s="32">
        <v>2</v>
      </c>
      <c r="B31" s="32"/>
      <c r="C31" s="33"/>
      <c r="D31" s="157"/>
      <c r="E31" s="157"/>
      <c r="F31" s="157"/>
      <c r="G31" s="34"/>
      <c r="H31" s="158"/>
      <c r="I31" s="158"/>
      <c r="J31" s="158"/>
      <c r="K31" s="158"/>
      <c r="L31" s="158"/>
      <c r="M31" s="158"/>
      <c r="N31" s="158"/>
      <c r="O31" s="3"/>
    </row>
    <row r="32" spans="1:16383" ht="15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5"/>
      <c r="O32" s="8"/>
    </row>
    <row r="33" spans="1:15" ht="15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6" t="s">
        <v>6</v>
      </c>
      <c r="O33" s="37">
        <f>+SUM(O30:O32)</f>
        <v>0</v>
      </c>
    </row>
    <row r="34" spans="1:15" x14ac:dyDescent="0.3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38"/>
    </row>
    <row r="35" spans="1:15" ht="15.5" x14ac:dyDescent="0.35">
      <c r="A35" s="5"/>
      <c r="B35" s="5"/>
      <c r="C35" s="99"/>
      <c r="D35" s="99"/>
      <c r="E35" s="5"/>
      <c r="F35" s="99"/>
      <c r="G35" s="99"/>
      <c r="H35" s="99"/>
      <c r="I35" s="5"/>
      <c r="J35" s="5"/>
      <c r="K35" s="5"/>
      <c r="L35" s="159" t="s">
        <v>15</v>
      </c>
      <c r="M35" s="159"/>
      <c r="N35" s="159"/>
      <c r="O35" s="39">
        <f>+O19+O13+O7+O26+O33</f>
        <v>13812</v>
      </c>
    </row>
    <row r="38" spans="1:15" x14ac:dyDescent="0.35">
      <c r="O38" s="48"/>
    </row>
    <row r="39" spans="1:15" x14ac:dyDescent="0.35">
      <c r="O39" s="48"/>
    </row>
  </sheetData>
  <mergeCells count="66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6:D6"/>
    <mergeCell ref="F6:H6"/>
    <mergeCell ref="C7:D7"/>
    <mergeCell ref="F7:H7"/>
    <mergeCell ref="A8:A9"/>
    <mergeCell ref="B8:B9"/>
    <mergeCell ref="C8:C9"/>
    <mergeCell ref="D8:F9"/>
    <mergeCell ref="G8:G9"/>
    <mergeCell ref="H8:O9"/>
    <mergeCell ref="D10:F10"/>
    <mergeCell ref="H10:N10"/>
    <mergeCell ref="D11:F11"/>
    <mergeCell ref="H11:N11"/>
    <mergeCell ref="C12:D12"/>
    <mergeCell ref="F12:H12"/>
    <mergeCell ref="C13:D13"/>
    <mergeCell ref="F13:H13"/>
    <mergeCell ref="A14:A15"/>
    <mergeCell ref="B14:B15"/>
    <mergeCell ref="C14:C15"/>
    <mergeCell ref="D14:F15"/>
    <mergeCell ref="G14:G15"/>
    <mergeCell ref="H14:O15"/>
    <mergeCell ref="C18:D18"/>
    <mergeCell ref="F18:H18"/>
    <mergeCell ref="D16:F16"/>
    <mergeCell ref="H16:N16"/>
    <mergeCell ref="D17:F17"/>
    <mergeCell ref="H17:N17"/>
    <mergeCell ref="C19:D19"/>
    <mergeCell ref="F19:H19"/>
    <mergeCell ref="A21:A22"/>
    <mergeCell ref="B21:B22"/>
    <mergeCell ref="C21:C22"/>
    <mergeCell ref="D21:F22"/>
    <mergeCell ref="G21:G22"/>
    <mergeCell ref="H21:O22"/>
    <mergeCell ref="D23:F23"/>
    <mergeCell ref="H23:N23"/>
    <mergeCell ref="D24:F24"/>
    <mergeCell ref="H24:N24"/>
    <mergeCell ref="A28:A29"/>
    <mergeCell ref="B28:B29"/>
    <mergeCell ref="C28:C29"/>
    <mergeCell ref="D28:F29"/>
    <mergeCell ref="G28:G29"/>
    <mergeCell ref="H28:O29"/>
    <mergeCell ref="D30:F30"/>
    <mergeCell ref="H30:N30"/>
    <mergeCell ref="D31:F31"/>
    <mergeCell ref="H31:N31"/>
    <mergeCell ref="C35:D35"/>
    <mergeCell ref="F35:H35"/>
    <mergeCell ref="L35:N3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8C191-9A29-42F8-A864-CBA6C8B2ED9F}">
  <dimension ref="A1:XFC38"/>
  <sheetViews>
    <sheetView workbookViewId="0">
      <selection activeCell="H14" sqref="H14:O15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7" ht="19" thickBot="1" x14ac:dyDescent="0.4">
      <c r="A1" s="53" t="s">
        <v>79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7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7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7" s="42" customFormat="1" ht="12.75" customHeight="1" thickBot="1" x14ac:dyDescent="0.35">
      <c r="A4" s="1">
        <v>1</v>
      </c>
      <c r="B4" s="1" t="s">
        <v>10</v>
      </c>
      <c r="C4" s="1" t="s">
        <v>17</v>
      </c>
      <c r="D4" s="74" t="s">
        <v>81</v>
      </c>
      <c r="E4" s="74"/>
      <c r="F4" s="74"/>
      <c r="G4" s="2" t="s">
        <v>80</v>
      </c>
      <c r="H4" s="160" t="s">
        <v>50</v>
      </c>
      <c r="I4" s="160"/>
      <c r="J4" s="160"/>
      <c r="K4" s="160"/>
      <c r="L4" s="160"/>
      <c r="M4" s="160"/>
      <c r="N4" s="160"/>
      <c r="O4" s="3">
        <v>17007.38</v>
      </c>
      <c r="P4" s="41" t="s">
        <v>48</v>
      </c>
    </row>
    <row r="5" spans="1:17" s="42" customFormat="1" ht="12.75" customHeight="1" thickBot="1" x14ac:dyDescent="0.35">
      <c r="A5" s="1">
        <v>2</v>
      </c>
      <c r="B5" s="1" t="s">
        <v>10</v>
      </c>
      <c r="C5" s="1" t="s">
        <v>27</v>
      </c>
      <c r="D5" s="74" t="s">
        <v>83</v>
      </c>
      <c r="E5" s="74"/>
      <c r="F5" s="74"/>
      <c r="G5" s="2" t="s">
        <v>11</v>
      </c>
      <c r="H5" s="160" t="s">
        <v>82</v>
      </c>
      <c r="I5" s="160"/>
      <c r="J5" s="160"/>
      <c r="K5" s="160"/>
      <c r="L5" s="160"/>
      <c r="M5" s="160"/>
      <c r="N5" s="160"/>
      <c r="O5" s="3">
        <v>8000</v>
      </c>
      <c r="P5" s="41" t="s">
        <v>48</v>
      </c>
    </row>
    <row r="6" spans="1:17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7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25007.38</v>
      </c>
      <c r="P7" s="40"/>
    </row>
    <row r="8" spans="1:17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7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7" s="42" customFormat="1" ht="12.75" customHeight="1" thickBot="1" x14ac:dyDescent="0.35">
      <c r="A10" s="11">
        <v>1</v>
      </c>
      <c r="B10" s="13" t="s">
        <v>10</v>
      </c>
      <c r="C10" s="12" t="s">
        <v>17</v>
      </c>
      <c r="D10" s="96" t="s">
        <v>89</v>
      </c>
      <c r="E10" s="96"/>
      <c r="F10" s="96"/>
      <c r="G10" s="13" t="s">
        <v>11</v>
      </c>
      <c r="H10" s="97" t="s">
        <v>60</v>
      </c>
      <c r="I10" s="97"/>
      <c r="J10" s="97"/>
      <c r="K10" s="97"/>
      <c r="L10" s="97"/>
      <c r="M10" s="97"/>
      <c r="N10" s="97"/>
      <c r="O10" s="14">
        <v>4060</v>
      </c>
      <c r="P10" s="6" t="s">
        <v>48</v>
      </c>
    </row>
    <row r="11" spans="1:17" s="42" customFormat="1" ht="12.75" customHeight="1" thickBot="1" x14ac:dyDescent="0.35">
      <c r="A11" s="11">
        <v>2</v>
      </c>
      <c r="B11" s="13"/>
      <c r="C11" s="12"/>
      <c r="D11" s="96"/>
      <c r="E11" s="96"/>
      <c r="F11" s="96"/>
      <c r="G11" s="13"/>
      <c r="H11" s="98"/>
      <c r="I11" s="98"/>
      <c r="J11" s="98"/>
      <c r="K11" s="98"/>
      <c r="L11" s="98"/>
      <c r="M11" s="98"/>
      <c r="N11" s="98"/>
      <c r="O11" s="14"/>
      <c r="P11" s="6"/>
    </row>
    <row r="12" spans="1:17" ht="12.75" customHeight="1" thickBot="1" x14ac:dyDescent="0.4">
      <c r="A12" s="5"/>
      <c r="B12" s="5"/>
      <c r="C12" s="99"/>
      <c r="D12" s="99"/>
      <c r="E12" s="5"/>
      <c r="F12" s="99"/>
      <c r="G12" s="99"/>
      <c r="H12" s="99"/>
      <c r="I12" s="5"/>
      <c r="J12" s="6"/>
      <c r="K12" s="6"/>
      <c r="L12" s="15"/>
      <c r="M12" s="5"/>
      <c r="N12" s="16"/>
      <c r="O12" s="8"/>
      <c r="P12" s="40"/>
    </row>
    <row r="13" spans="1:17" ht="12.75" customHeight="1" thickBot="1" x14ac:dyDescent="0.4">
      <c r="A13" s="5"/>
      <c r="B13" s="5"/>
      <c r="C13" s="77"/>
      <c r="D13" s="77"/>
      <c r="E13" s="5"/>
      <c r="F13" s="77"/>
      <c r="G13" s="77"/>
      <c r="H13" s="77"/>
      <c r="I13" s="5"/>
      <c r="J13" s="5"/>
      <c r="K13" s="5"/>
      <c r="L13" s="5"/>
      <c r="M13" s="5"/>
      <c r="N13" s="17" t="s">
        <v>6</v>
      </c>
      <c r="O13" s="18">
        <f>+SUM(O10:O12)</f>
        <v>4060</v>
      </c>
      <c r="P13" s="40"/>
    </row>
    <row r="14" spans="1:17" ht="12.75" customHeight="1" x14ac:dyDescent="0.35">
      <c r="A14" s="100" t="s">
        <v>7</v>
      </c>
      <c r="B14" s="100" t="s">
        <v>1</v>
      </c>
      <c r="C14" s="102" t="s">
        <v>2</v>
      </c>
      <c r="D14" s="104" t="s">
        <v>3</v>
      </c>
      <c r="E14" s="105"/>
      <c r="F14" s="106"/>
      <c r="G14" s="110" t="s">
        <v>4</v>
      </c>
      <c r="H14" s="112" t="s">
        <v>9</v>
      </c>
      <c r="I14" s="113"/>
      <c r="J14" s="113"/>
      <c r="K14" s="113"/>
      <c r="L14" s="113"/>
      <c r="M14" s="113"/>
      <c r="N14" s="113"/>
      <c r="O14" s="114"/>
      <c r="P14" s="40"/>
    </row>
    <row r="15" spans="1:17" ht="12.75" customHeight="1" thickBot="1" x14ac:dyDescent="0.4">
      <c r="A15" s="101"/>
      <c r="B15" s="101"/>
      <c r="C15" s="103"/>
      <c r="D15" s="107"/>
      <c r="E15" s="108"/>
      <c r="F15" s="109"/>
      <c r="G15" s="111"/>
      <c r="H15" s="115"/>
      <c r="I15" s="116"/>
      <c r="J15" s="116"/>
      <c r="K15" s="116"/>
      <c r="L15" s="116"/>
      <c r="M15" s="116"/>
      <c r="N15" s="116"/>
      <c r="O15" s="117"/>
      <c r="P15" s="40"/>
    </row>
    <row r="16" spans="1:17" s="42" customFormat="1" ht="12.75" customHeight="1" thickBot="1" x14ac:dyDescent="0.35">
      <c r="A16" s="19">
        <v>1</v>
      </c>
      <c r="B16" s="19" t="s">
        <v>10</v>
      </c>
      <c r="C16" s="19" t="s">
        <v>59</v>
      </c>
      <c r="D16" s="118" t="s">
        <v>86</v>
      </c>
      <c r="E16" s="118"/>
      <c r="F16" s="118"/>
      <c r="G16" s="19" t="s">
        <v>11</v>
      </c>
      <c r="H16" s="118" t="s">
        <v>85</v>
      </c>
      <c r="I16" s="118"/>
      <c r="J16" s="118"/>
      <c r="K16" s="118"/>
      <c r="L16" s="118"/>
      <c r="M16" s="118"/>
      <c r="N16" s="118"/>
      <c r="O16" s="20">
        <v>3050.07</v>
      </c>
      <c r="P16" s="43" t="s">
        <v>48</v>
      </c>
      <c r="Q16" s="44"/>
    </row>
    <row r="17" spans="1:16383" s="42" customFormat="1" ht="12.75" customHeight="1" thickBot="1" x14ac:dyDescent="0.35">
      <c r="A17" s="19">
        <v>2</v>
      </c>
      <c r="B17" s="19" t="s">
        <v>10</v>
      </c>
      <c r="C17" s="19" t="s">
        <v>59</v>
      </c>
      <c r="D17" s="118" t="s">
        <v>88</v>
      </c>
      <c r="E17" s="118"/>
      <c r="F17" s="118"/>
      <c r="G17" s="19" t="s">
        <v>11</v>
      </c>
      <c r="H17" s="118" t="s">
        <v>87</v>
      </c>
      <c r="I17" s="118"/>
      <c r="J17" s="118"/>
      <c r="K17" s="118"/>
      <c r="L17" s="118"/>
      <c r="M17" s="118"/>
      <c r="N17" s="118"/>
      <c r="O17" s="20">
        <v>11280.61</v>
      </c>
      <c r="P17" s="43" t="s">
        <v>48</v>
      </c>
      <c r="Q17" s="44"/>
    </row>
    <row r="18" spans="1:16383" ht="12.75" customHeight="1" thickBot="1" x14ac:dyDescent="0.4">
      <c r="A18" s="5"/>
      <c r="B18" s="5"/>
      <c r="C18" s="76"/>
      <c r="D18" s="76"/>
      <c r="E18" s="5"/>
      <c r="F18" s="76"/>
      <c r="G18" s="76"/>
      <c r="H18" s="99"/>
      <c r="I18" s="5"/>
      <c r="J18" s="6"/>
      <c r="K18" s="6"/>
      <c r="L18" s="5"/>
      <c r="M18" s="5"/>
      <c r="N18" s="21"/>
      <c r="O18" s="8"/>
      <c r="P18" s="40"/>
    </row>
    <row r="19" spans="1:16383" ht="12.75" customHeight="1" thickBot="1" x14ac:dyDescent="0.4">
      <c r="A19" s="5"/>
      <c r="B19" s="5"/>
      <c r="C19" s="99"/>
      <c r="D19" s="99"/>
      <c r="E19" s="5"/>
      <c r="F19" s="99"/>
      <c r="G19" s="99"/>
      <c r="H19" s="99"/>
      <c r="I19" s="5"/>
      <c r="J19" s="5"/>
      <c r="K19" s="5"/>
      <c r="L19" s="5"/>
      <c r="M19" s="5"/>
      <c r="N19" s="22" t="s">
        <v>6</v>
      </c>
      <c r="O19" s="23">
        <f>+SUM(O16:O18)</f>
        <v>14330.68</v>
      </c>
    </row>
    <row r="20" spans="1:16383" ht="12.75" customHeight="1" thickBot="1" x14ac:dyDescent="0.4">
      <c r="A20" s="5"/>
      <c r="B20" s="5"/>
      <c r="C20" s="5"/>
      <c r="D20" s="5"/>
      <c r="E20" s="5"/>
      <c r="F20" s="5"/>
      <c r="G20" s="5"/>
      <c r="H20" s="5"/>
      <c r="I20" s="5" t="s">
        <v>12</v>
      </c>
      <c r="J20" s="5"/>
      <c r="K20" s="5"/>
      <c r="L20" s="5"/>
      <c r="M20" s="5"/>
      <c r="N20" s="24"/>
      <c r="O20" s="25"/>
      <c r="T20" s="45"/>
    </row>
    <row r="21" spans="1:16383" ht="12.75" customHeight="1" x14ac:dyDescent="0.35">
      <c r="A21" s="119" t="s">
        <v>7</v>
      </c>
      <c r="B21" s="119" t="s">
        <v>84</v>
      </c>
      <c r="C21" s="121" t="s">
        <v>2</v>
      </c>
      <c r="D21" s="123" t="s">
        <v>3</v>
      </c>
      <c r="E21" s="124"/>
      <c r="F21" s="125"/>
      <c r="G21" s="129" t="s">
        <v>4</v>
      </c>
      <c r="H21" s="131" t="s">
        <v>13</v>
      </c>
      <c r="I21" s="132"/>
      <c r="J21" s="132"/>
      <c r="K21" s="132"/>
      <c r="L21" s="132"/>
      <c r="M21" s="132"/>
      <c r="N21" s="132"/>
      <c r="O21" s="133"/>
      <c r="P21" s="40"/>
    </row>
    <row r="22" spans="1:16383" ht="12.75" customHeight="1" thickBot="1" x14ac:dyDescent="0.4">
      <c r="A22" s="120"/>
      <c r="B22" s="120"/>
      <c r="C22" s="122"/>
      <c r="D22" s="126"/>
      <c r="E22" s="127"/>
      <c r="F22" s="128"/>
      <c r="G22" s="130"/>
      <c r="H22" s="134"/>
      <c r="I22" s="135"/>
      <c r="J22" s="135"/>
      <c r="K22" s="135"/>
      <c r="L22" s="135"/>
      <c r="M22" s="135"/>
      <c r="N22" s="135"/>
      <c r="O22" s="136"/>
      <c r="P22" s="40"/>
    </row>
    <row r="23" spans="1:16383" ht="12.75" customHeight="1" thickBot="1" x14ac:dyDescent="0.4">
      <c r="A23" s="26">
        <v>1</v>
      </c>
      <c r="B23" s="26" t="s">
        <v>10</v>
      </c>
      <c r="C23" s="27" t="s">
        <v>23</v>
      </c>
      <c r="D23" s="137" t="s">
        <v>32</v>
      </c>
      <c r="E23" s="137"/>
      <c r="F23" s="137"/>
      <c r="G23" s="28" t="s">
        <v>11</v>
      </c>
      <c r="H23" s="138" t="s">
        <v>25</v>
      </c>
      <c r="I23" s="138"/>
      <c r="J23" s="138"/>
      <c r="K23" s="138"/>
      <c r="L23" s="138"/>
      <c r="M23" s="138"/>
      <c r="N23" s="138"/>
      <c r="O23" s="3">
        <v>1665.48</v>
      </c>
      <c r="P23" s="46" t="s">
        <v>48</v>
      </c>
      <c r="Q23" s="47"/>
    </row>
    <row r="24" spans="1:16383" ht="12.75" customHeight="1" thickBot="1" x14ac:dyDescent="0.4">
      <c r="A24" s="26">
        <v>2</v>
      </c>
      <c r="B24" s="26"/>
      <c r="C24" s="27"/>
      <c r="D24" s="137"/>
      <c r="E24" s="137"/>
      <c r="F24" s="137"/>
      <c r="G24" s="28"/>
      <c r="H24" s="138"/>
      <c r="I24" s="138"/>
      <c r="J24" s="138"/>
      <c r="K24" s="138"/>
      <c r="L24" s="138"/>
      <c r="M24" s="138"/>
      <c r="N24" s="138"/>
      <c r="O24" s="3"/>
      <c r="P24" s="46"/>
      <c r="Q24" s="47"/>
    </row>
    <row r="25" spans="1:16383" ht="12.75" customHeight="1" thickBot="1" x14ac:dyDescent="0.4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29"/>
      <c r="O25" s="8"/>
    </row>
    <row r="26" spans="1:16383" ht="12.75" customHeight="1" thickBot="1" x14ac:dyDescent="0.4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30" t="s">
        <v>6</v>
      </c>
      <c r="O26" s="31">
        <f>+SUM(O23:O25)</f>
        <v>1665.48</v>
      </c>
    </row>
    <row r="27" spans="1:16383" x14ac:dyDescent="0.35">
      <c r="A27" s="139" t="s">
        <v>7</v>
      </c>
      <c r="B27" s="139" t="s">
        <v>1</v>
      </c>
      <c r="C27" s="141" t="s">
        <v>2</v>
      </c>
      <c r="D27" s="143" t="s">
        <v>3</v>
      </c>
      <c r="E27" s="144"/>
      <c r="F27" s="145"/>
      <c r="G27" s="149" t="s">
        <v>4</v>
      </c>
      <c r="H27" s="151" t="s">
        <v>14</v>
      </c>
      <c r="I27" s="152"/>
      <c r="J27" s="152"/>
      <c r="K27" s="152"/>
      <c r="L27" s="152"/>
      <c r="M27" s="152"/>
      <c r="N27" s="152"/>
      <c r="O27" s="153"/>
    </row>
    <row r="28" spans="1:16383" ht="15" thickBot="1" x14ac:dyDescent="0.4">
      <c r="A28" s="140"/>
      <c r="B28" s="140"/>
      <c r="C28" s="142"/>
      <c r="D28" s="146"/>
      <c r="E28" s="147"/>
      <c r="F28" s="148"/>
      <c r="G28" s="150"/>
      <c r="H28" s="154"/>
      <c r="I28" s="155"/>
      <c r="J28" s="155"/>
      <c r="K28" s="155"/>
      <c r="L28" s="155"/>
      <c r="M28" s="155"/>
      <c r="N28" s="155"/>
      <c r="O28" s="15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</row>
    <row r="29" spans="1:16383" ht="15" thickBot="1" x14ac:dyDescent="0.4">
      <c r="A29" s="32">
        <v>1</v>
      </c>
      <c r="B29" s="32" t="s">
        <v>10</v>
      </c>
      <c r="C29" s="33" t="s">
        <v>23</v>
      </c>
      <c r="D29" s="157" t="s">
        <v>90</v>
      </c>
      <c r="E29" s="157"/>
      <c r="F29" s="157"/>
      <c r="G29" s="34" t="s">
        <v>11</v>
      </c>
      <c r="H29" s="158" t="s">
        <v>25</v>
      </c>
      <c r="I29" s="158"/>
      <c r="J29" s="158"/>
      <c r="K29" s="158"/>
      <c r="L29" s="158"/>
      <c r="M29" s="158"/>
      <c r="N29" s="158"/>
      <c r="O29" s="14">
        <v>1403</v>
      </c>
    </row>
    <row r="30" spans="1:16383" ht="15" thickBot="1" x14ac:dyDescent="0.4">
      <c r="A30" s="32">
        <v>2</v>
      </c>
      <c r="B30" s="32"/>
      <c r="C30" s="33"/>
      <c r="D30" s="157"/>
      <c r="E30" s="157"/>
      <c r="F30" s="157"/>
      <c r="G30" s="34"/>
      <c r="H30" s="158"/>
      <c r="I30" s="158"/>
      <c r="J30" s="158"/>
      <c r="K30" s="158"/>
      <c r="L30" s="158"/>
      <c r="M30" s="158"/>
      <c r="N30" s="158"/>
      <c r="O30" s="3"/>
    </row>
    <row r="31" spans="1:16383" ht="15" thickBot="1" x14ac:dyDescent="0.4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35"/>
      <c r="O31" s="8"/>
    </row>
    <row r="32" spans="1:16383" ht="15" thickBot="1" x14ac:dyDescent="0.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36" t="s">
        <v>6</v>
      </c>
      <c r="O32" s="37">
        <f>+SUM(O29:O31)</f>
        <v>1403</v>
      </c>
    </row>
    <row r="33" spans="1:15" x14ac:dyDescent="0.3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38"/>
    </row>
    <row r="34" spans="1:15" ht="15.5" x14ac:dyDescent="0.35">
      <c r="A34" s="5"/>
      <c r="B34" s="5"/>
      <c r="C34" s="99"/>
      <c r="D34" s="99"/>
      <c r="E34" s="5"/>
      <c r="F34" s="99"/>
      <c r="G34" s="99"/>
      <c r="H34" s="99"/>
      <c r="I34" s="5"/>
      <c r="J34" s="5"/>
      <c r="K34" s="5"/>
      <c r="L34" s="159" t="s">
        <v>15</v>
      </c>
      <c r="M34" s="159"/>
      <c r="N34" s="159"/>
      <c r="O34" s="39">
        <f>+O19+O13+O7+O26+O32</f>
        <v>46466.54</v>
      </c>
    </row>
    <row r="37" spans="1:15" x14ac:dyDescent="0.35">
      <c r="O37" s="48"/>
    </row>
    <row r="38" spans="1:15" x14ac:dyDescent="0.35">
      <c r="O38" s="48"/>
    </row>
  </sheetData>
  <mergeCells count="66">
    <mergeCell ref="D29:F29"/>
    <mergeCell ref="H29:N29"/>
    <mergeCell ref="D30:F30"/>
    <mergeCell ref="H30:N30"/>
    <mergeCell ref="C34:D34"/>
    <mergeCell ref="F34:H34"/>
    <mergeCell ref="L34:N34"/>
    <mergeCell ref="D23:F23"/>
    <mergeCell ref="H23:N23"/>
    <mergeCell ref="D24:F24"/>
    <mergeCell ref="H24:N24"/>
    <mergeCell ref="A27:A28"/>
    <mergeCell ref="B27:B28"/>
    <mergeCell ref="C27:C28"/>
    <mergeCell ref="D27:F28"/>
    <mergeCell ref="G27:G28"/>
    <mergeCell ref="H27:O28"/>
    <mergeCell ref="C19:D19"/>
    <mergeCell ref="F19:H19"/>
    <mergeCell ref="A21:A22"/>
    <mergeCell ref="B21:B22"/>
    <mergeCell ref="C21:C22"/>
    <mergeCell ref="D21:F22"/>
    <mergeCell ref="G21:G22"/>
    <mergeCell ref="H21:O22"/>
    <mergeCell ref="D16:F16"/>
    <mergeCell ref="H16:N16"/>
    <mergeCell ref="D17:F17"/>
    <mergeCell ref="H17:N17"/>
    <mergeCell ref="C18:D18"/>
    <mergeCell ref="F18:H18"/>
    <mergeCell ref="C13:D13"/>
    <mergeCell ref="F13:H13"/>
    <mergeCell ref="A14:A15"/>
    <mergeCell ref="B14:B15"/>
    <mergeCell ref="C14:C15"/>
    <mergeCell ref="D14:F15"/>
    <mergeCell ref="G14:G15"/>
    <mergeCell ref="H14:O15"/>
    <mergeCell ref="D10:F10"/>
    <mergeCell ref="H10:N10"/>
    <mergeCell ref="D11:F11"/>
    <mergeCell ref="H11:N11"/>
    <mergeCell ref="C12:D12"/>
    <mergeCell ref="F12:H12"/>
    <mergeCell ref="C7:D7"/>
    <mergeCell ref="F7:H7"/>
    <mergeCell ref="A8:A9"/>
    <mergeCell ref="B8:B9"/>
    <mergeCell ref="C8:C9"/>
    <mergeCell ref="D8:F9"/>
    <mergeCell ref="G8:G9"/>
    <mergeCell ref="H8:O9"/>
    <mergeCell ref="D4:F4"/>
    <mergeCell ref="H4:N4"/>
    <mergeCell ref="D5:F5"/>
    <mergeCell ref="H5:N5"/>
    <mergeCell ref="C6:D6"/>
    <mergeCell ref="F6:H6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ED95-C200-4E1C-AACC-8AA65B8DCDF0}">
  <dimension ref="A1:XFC40"/>
  <sheetViews>
    <sheetView workbookViewId="0">
      <selection activeCell="A2" sqref="A2:A3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91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59</v>
      </c>
      <c r="D4" s="74" t="s">
        <v>94</v>
      </c>
      <c r="E4" s="74"/>
      <c r="F4" s="74"/>
      <c r="G4" s="2" t="s">
        <v>11</v>
      </c>
      <c r="H4" s="160" t="s">
        <v>93</v>
      </c>
      <c r="I4" s="160"/>
      <c r="J4" s="160"/>
      <c r="K4" s="160"/>
      <c r="L4" s="160"/>
      <c r="M4" s="160"/>
      <c r="N4" s="160"/>
      <c r="O4" s="3">
        <v>2369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59</v>
      </c>
      <c r="D5" s="74" t="s">
        <v>95</v>
      </c>
      <c r="E5" s="74"/>
      <c r="F5" s="74"/>
      <c r="G5" s="2" t="s">
        <v>11</v>
      </c>
      <c r="H5" s="160" t="s">
        <v>93</v>
      </c>
      <c r="I5" s="160"/>
      <c r="J5" s="160"/>
      <c r="K5" s="160"/>
      <c r="L5" s="160"/>
      <c r="M5" s="160"/>
      <c r="N5" s="160"/>
      <c r="O5" s="3">
        <v>8202</v>
      </c>
      <c r="P5" s="41" t="s">
        <v>48</v>
      </c>
    </row>
    <row r="6" spans="1:16" s="42" customFormat="1" ht="12.75" customHeight="1" thickBot="1" x14ac:dyDescent="0.35">
      <c r="A6" s="1">
        <v>3</v>
      </c>
      <c r="B6" s="1" t="s">
        <v>10</v>
      </c>
      <c r="C6" s="1" t="s">
        <v>17</v>
      </c>
      <c r="D6" s="74" t="s">
        <v>99</v>
      </c>
      <c r="E6" s="74"/>
      <c r="F6" s="74"/>
      <c r="G6" s="2" t="s">
        <v>11</v>
      </c>
      <c r="H6" s="160" t="s">
        <v>60</v>
      </c>
      <c r="I6" s="160"/>
      <c r="J6" s="160"/>
      <c r="K6" s="160"/>
      <c r="L6" s="160"/>
      <c r="M6" s="160"/>
      <c r="N6" s="160"/>
      <c r="O6" s="3">
        <v>2710</v>
      </c>
      <c r="P6" s="41" t="s">
        <v>48</v>
      </c>
    </row>
    <row r="7" spans="1:16" s="42" customFormat="1" ht="12.75" customHeight="1" thickBot="1" x14ac:dyDescent="0.35">
      <c r="A7" s="1">
        <v>4</v>
      </c>
      <c r="B7" s="1" t="s">
        <v>10</v>
      </c>
      <c r="C7" s="1" t="s">
        <v>17</v>
      </c>
      <c r="D7" s="74" t="s">
        <v>99</v>
      </c>
      <c r="E7" s="74"/>
      <c r="F7" s="74"/>
      <c r="G7" s="2" t="s">
        <v>11</v>
      </c>
      <c r="H7" s="160" t="s">
        <v>60</v>
      </c>
      <c r="I7" s="160"/>
      <c r="J7" s="160"/>
      <c r="K7" s="160"/>
      <c r="L7" s="160"/>
      <c r="M7" s="160"/>
      <c r="N7" s="160"/>
      <c r="O7" s="3">
        <v>239.06</v>
      </c>
      <c r="P7" s="41" t="s">
        <v>48</v>
      </c>
    </row>
    <row r="8" spans="1:16" ht="12.75" customHeight="1" thickBot="1" x14ac:dyDescent="0.4">
      <c r="A8" s="4"/>
      <c r="B8" s="5"/>
      <c r="C8" s="76"/>
      <c r="D8" s="76"/>
      <c r="E8" s="5"/>
      <c r="F8" s="76"/>
      <c r="G8" s="76"/>
      <c r="H8" s="76"/>
      <c r="I8" s="5"/>
      <c r="J8" s="6"/>
      <c r="K8" s="6"/>
      <c r="L8" s="5"/>
      <c r="M8" s="5"/>
      <c r="N8" s="7"/>
      <c r="O8" s="8"/>
      <c r="P8" s="40"/>
    </row>
    <row r="9" spans="1:16" ht="12.75" customHeight="1" thickBot="1" x14ac:dyDescent="0.4">
      <c r="A9" s="5"/>
      <c r="B9" s="5"/>
      <c r="C9" s="77"/>
      <c r="D9" s="77"/>
      <c r="E9" s="5"/>
      <c r="F9" s="77"/>
      <c r="G9" s="77"/>
      <c r="H9" s="77"/>
      <c r="I9" s="5"/>
      <c r="J9" s="5"/>
      <c r="K9" s="5"/>
      <c r="L9" s="5"/>
      <c r="M9" s="5"/>
      <c r="N9" s="9" t="s">
        <v>6</v>
      </c>
      <c r="O9" s="10">
        <f>+SUM(O4:O8)</f>
        <v>13520.06</v>
      </c>
      <c r="P9" s="40"/>
    </row>
    <row r="10" spans="1:16" ht="12.75" customHeight="1" x14ac:dyDescent="0.35">
      <c r="A10" s="78" t="s">
        <v>7</v>
      </c>
      <c r="B10" s="78" t="s">
        <v>1</v>
      </c>
      <c r="C10" s="80" t="s">
        <v>2</v>
      </c>
      <c r="D10" s="82" t="s">
        <v>3</v>
      </c>
      <c r="E10" s="83"/>
      <c r="F10" s="84"/>
      <c r="G10" s="88" t="s">
        <v>4</v>
      </c>
      <c r="H10" s="90" t="s">
        <v>8</v>
      </c>
      <c r="I10" s="91"/>
      <c r="J10" s="91"/>
      <c r="K10" s="91"/>
      <c r="L10" s="91"/>
      <c r="M10" s="91"/>
      <c r="N10" s="91"/>
      <c r="O10" s="92"/>
      <c r="P10" s="40"/>
    </row>
    <row r="11" spans="1:16" ht="12.75" customHeight="1" thickBot="1" x14ac:dyDescent="0.4">
      <c r="A11" s="79"/>
      <c r="B11" s="79"/>
      <c r="C11" s="81"/>
      <c r="D11" s="85"/>
      <c r="E11" s="86"/>
      <c r="F11" s="87"/>
      <c r="G11" s="89"/>
      <c r="H11" s="93"/>
      <c r="I11" s="94"/>
      <c r="J11" s="94"/>
      <c r="K11" s="94"/>
      <c r="L11" s="94"/>
      <c r="M11" s="94"/>
      <c r="N11" s="94"/>
      <c r="O11" s="95"/>
      <c r="P11" s="40"/>
    </row>
    <row r="12" spans="1:16" s="42" customFormat="1" ht="12.75" customHeight="1" thickBot="1" x14ac:dyDescent="0.35">
      <c r="A12" s="11">
        <v>1</v>
      </c>
      <c r="B12" s="13" t="s">
        <v>10</v>
      </c>
      <c r="C12" s="12" t="s">
        <v>17</v>
      </c>
      <c r="D12" s="96" t="s">
        <v>92</v>
      </c>
      <c r="E12" s="96"/>
      <c r="F12" s="96"/>
      <c r="G12" s="13" t="s">
        <v>11</v>
      </c>
      <c r="H12" s="97" t="s">
        <v>19</v>
      </c>
      <c r="I12" s="97"/>
      <c r="J12" s="97"/>
      <c r="K12" s="97"/>
      <c r="L12" s="97"/>
      <c r="M12" s="97"/>
      <c r="N12" s="97"/>
      <c r="O12" s="14">
        <v>4479.8</v>
      </c>
      <c r="P12" s="6" t="s">
        <v>48</v>
      </c>
    </row>
    <row r="13" spans="1:16" s="42" customFormat="1" ht="12.75" customHeight="1" thickBot="1" x14ac:dyDescent="0.35">
      <c r="A13" s="11">
        <v>2</v>
      </c>
      <c r="B13" s="13" t="s">
        <v>10</v>
      </c>
      <c r="C13" s="12" t="s">
        <v>98</v>
      </c>
      <c r="D13" s="96" t="s">
        <v>97</v>
      </c>
      <c r="E13" s="96"/>
      <c r="F13" s="96"/>
      <c r="G13" s="13" t="s">
        <v>11</v>
      </c>
      <c r="H13" s="98" t="s">
        <v>96</v>
      </c>
      <c r="I13" s="98"/>
      <c r="J13" s="98"/>
      <c r="K13" s="98"/>
      <c r="L13" s="98"/>
      <c r="M13" s="98"/>
      <c r="N13" s="98"/>
      <c r="O13" s="14">
        <v>8630</v>
      </c>
      <c r="P13" s="6" t="s">
        <v>48</v>
      </c>
    </row>
    <row r="14" spans="1:16" ht="12.75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+SUM(O12:O14)</f>
        <v>13109.8</v>
      </c>
      <c r="P15" s="40"/>
    </row>
    <row r="16" spans="1:16" ht="12.75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16383" ht="12.75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16383" s="42" customFormat="1" ht="12.75" customHeight="1" thickBot="1" x14ac:dyDescent="0.35">
      <c r="A18" s="19">
        <v>1</v>
      </c>
      <c r="B18" s="19"/>
      <c r="C18" s="19"/>
      <c r="D18" s="118"/>
      <c r="E18" s="118"/>
      <c r="F18" s="118"/>
      <c r="G18" s="19"/>
      <c r="H18" s="118"/>
      <c r="I18" s="118"/>
      <c r="J18" s="118"/>
      <c r="K18" s="118"/>
      <c r="L18" s="118"/>
      <c r="M18" s="118"/>
      <c r="N18" s="118"/>
      <c r="O18" s="20"/>
      <c r="P18" s="43"/>
      <c r="Q18" s="44"/>
    </row>
    <row r="19" spans="1:16383" s="42" customFormat="1" ht="12.75" customHeight="1" thickBot="1" x14ac:dyDescent="0.35">
      <c r="A19" s="19">
        <v>2</v>
      </c>
      <c r="B19" s="19"/>
      <c r="C19" s="19"/>
      <c r="D19" s="118"/>
      <c r="E19" s="118"/>
      <c r="F19" s="118"/>
      <c r="G19" s="19"/>
      <c r="H19" s="118"/>
      <c r="I19" s="118"/>
      <c r="J19" s="118"/>
      <c r="K19" s="118"/>
      <c r="L19" s="118"/>
      <c r="M19" s="118"/>
      <c r="N19" s="118"/>
      <c r="O19" s="20"/>
      <c r="P19" s="43"/>
      <c r="Q19" s="44"/>
    </row>
    <row r="20" spans="1:16383" ht="12.75" customHeight="1" thickBot="1" x14ac:dyDescent="0.4">
      <c r="A20" s="5"/>
      <c r="B20" s="5"/>
      <c r="C20" s="76"/>
      <c r="D20" s="76"/>
      <c r="E20" s="5"/>
      <c r="F20" s="76"/>
      <c r="G20" s="76"/>
      <c r="H20" s="99"/>
      <c r="I20" s="5"/>
      <c r="J20" s="6"/>
      <c r="K20" s="6"/>
      <c r="L20" s="5"/>
      <c r="M20" s="5"/>
      <c r="N20" s="21"/>
      <c r="O20" s="8"/>
      <c r="P20" s="40"/>
    </row>
    <row r="21" spans="1:16383" ht="12.75" customHeight="1" thickBot="1" x14ac:dyDescent="0.4">
      <c r="A21" s="5"/>
      <c r="B21" s="5"/>
      <c r="C21" s="99"/>
      <c r="D21" s="99"/>
      <c r="E21" s="5"/>
      <c r="F21" s="99"/>
      <c r="G21" s="99"/>
      <c r="H21" s="99"/>
      <c r="I21" s="5"/>
      <c r="J21" s="5"/>
      <c r="K21" s="5"/>
      <c r="L21" s="5"/>
      <c r="M21" s="5"/>
      <c r="N21" s="22" t="s">
        <v>6</v>
      </c>
      <c r="O21" s="23">
        <f>+SUM(O18:O20)</f>
        <v>0</v>
      </c>
    </row>
    <row r="22" spans="1:16383" ht="12.75" customHeight="1" thickBot="1" x14ac:dyDescent="0.4">
      <c r="A22" s="5"/>
      <c r="B22" s="5"/>
      <c r="C22" s="5"/>
      <c r="D22" s="5"/>
      <c r="E22" s="5"/>
      <c r="F22" s="5"/>
      <c r="G22" s="5"/>
      <c r="H22" s="5"/>
      <c r="I22" s="5" t="s">
        <v>12</v>
      </c>
      <c r="J22" s="5"/>
      <c r="K22" s="5"/>
      <c r="L22" s="5"/>
      <c r="M22" s="5"/>
      <c r="N22" s="24"/>
      <c r="O22" s="25"/>
      <c r="T22" s="45"/>
    </row>
    <row r="23" spans="1:16383" ht="12.75" customHeight="1" x14ac:dyDescent="0.35">
      <c r="A23" s="119" t="s">
        <v>7</v>
      </c>
      <c r="B23" s="119" t="s">
        <v>84</v>
      </c>
      <c r="C23" s="121" t="s">
        <v>2</v>
      </c>
      <c r="D23" s="123" t="s">
        <v>3</v>
      </c>
      <c r="E23" s="124"/>
      <c r="F23" s="125"/>
      <c r="G23" s="129" t="s">
        <v>4</v>
      </c>
      <c r="H23" s="131" t="s">
        <v>13</v>
      </c>
      <c r="I23" s="132"/>
      <c r="J23" s="132"/>
      <c r="K23" s="132"/>
      <c r="L23" s="132"/>
      <c r="M23" s="132"/>
      <c r="N23" s="132"/>
      <c r="O23" s="133"/>
      <c r="P23" s="40"/>
    </row>
    <row r="24" spans="1:16383" ht="12.75" customHeight="1" thickBot="1" x14ac:dyDescent="0.4">
      <c r="A24" s="120"/>
      <c r="B24" s="120"/>
      <c r="C24" s="122"/>
      <c r="D24" s="126"/>
      <c r="E24" s="127"/>
      <c r="F24" s="128"/>
      <c r="G24" s="130"/>
      <c r="H24" s="134"/>
      <c r="I24" s="135"/>
      <c r="J24" s="135"/>
      <c r="K24" s="135"/>
      <c r="L24" s="135"/>
      <c r="M24" s="135"/>
      <c r="N24" s="135"/>
      <c r="O24" s="136"/>
      <c r="P24" s="40"/>
    </row>
    <row r="25" spans="1:16383" ht="12.75" customHeight="1" thickBot="1" x14ac:dyDescent="0.4">
      <c r="A25" s="26">
        <v>1</v>
      </c>
      <c r="B25" s="26"/>
      <c r="C25" s="27"/>
      <c r="D25" s="137"/>
      <c r="E25" s="137"/>
      <c r="F25" s="137"/>
      <c r="G25" s="28"/>
      <c r="H25" s="138"/>
      <c r="I25" s="138"/>
      <c r="J25" s="138"/>
      <c r="K25" s="138"/>
      <c r="L25" s="138"/>
      <c r="M25" s="138"/>
      <c r="N25" s="138"/>
      <c r="O25" s="3"/>
      <c r="P25" s="46"/>
      <c r="Q25" s="47"/>
    </row>
    <row r="26" spans="1:16383" ht="12.75" customHeight="1" thickBot="1" x14ac:dyDescent="0.4">
      <c r="A26" s="26">
        <v>2</v>
      </c>
      <c r="B26" s="26"/>
      <c r="C26" s="27"/>
      <c r="D26" s="137"/>
      <c r="E26" s="137"/>
      <c r="F26" s="137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9"/>
      <c r="O27" s="8"/>
    </row>
    <row r="28" spans="1:16383" ht="12.75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30" t="s">
        <v>6</v>
      </c>
      <c r="O28" s="31">
        <f>+SUM(O25:O27)</f>
        <v>0</v>
      </c>
    </row>
    <row r="29" spans="1:16383" x14ac:dyDescent="0.35">
      <c r="A29" s="139" t="s">
        <v>7</v>
      </c>
      <c r="B29" s="139" t="s">
        <v>1</v>
      </c>
      <c r="C29" s="141" t="s">
        <v>2</v>
      </c>
      <c r="D29" s="143" t="s">
        <v>3</v>
      </c>
      <c r="E29" s="144"/>
      <c r="F29" s="145"/>
      <c r="G29" s="149" t="s">
        <v>4</v>
      </c>
      <c r="H29" s="151" t="s">
        <v>14</v>
      </c>
      <c r="I29" s="152"/>
      <c r="J29" s="152"/>
      <c r="K29" s="152"/>
      <c r="L29" s="152"/>
      <c r="M29" s="152"/>
      <c r="N29" s="152"/>
      <c r="O29" s="153"/>
    </row>
    <row r="30" spans="1:16383" ht="15" thickBot="1" x14ac:dyDescent="0.4">
      <c r="A30" s="140"/>
      <c r="B30" s="140"/>
      <c r="C30" s="142"/>
      <c r="D30" s="146"/>
      <c r="E30" s="147"/>
      <c r="F30" s="148"/>
      <c r="G30" s="150"/>
      <c r="H30" s="154"/>
      <c r="I30" s="155"/>
      <c r="J30" s="155"/>
      <c r="K30" s="155"/>
      <c r="L30" s="155"/>
      <c r="M30" s="155"/>
      <c r="N30" s="155"/>
      <c r="O30" s="156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pans="1:16383" ht="15" thickBot="1" x14ac:dyDescent="0.4">
      <c r="A31" s="32">
        <v>1</v>
      </c>
      <c r="B31" s="32"/>
      <c r="C31" s="33"/>
      <c r="D31" s="157"/>
      <c r="E31" s="157"/>
      <c r="F31" s="157"/>
      <c r="G31" s="34"/>
      <c r="H31" s="158"/>
      <c r="I31" s="158"/>
      <c r="J31" s="158"/>
      <c r="K31" s="158"/>
      <c r="L31" s="158"/>
      <c r="M31" s="158"/>
      <c r="N31" s="158"/>
      <c r="O31" s="14"/>
    </row>
    <row r="32" spans="1:16383" ht="15" thickBot="1" x14ac:dyDescent="0.4">
      <c r="A32" s="32">
        <v>2</v>
      </c>
      <c r="B32" s="32"/>
      <c r="C32" s="33"/>
      <c r="D32" s="157"/>
      <c r="E32" s="157"/>
      <c r="F32" s="157"/>
      <c r="G32" s="34"/>
      <c r="H32" s="158"/>
      <c r="I32" s="158"/>
      <c r="J32" s="158"/>
      <c r="K32" s="158"/>
      <c r="L32" s="158"/>
      <c r="M32" s="158"/>
      <c r="N32" s="158"/>
      <c r="O32" s="3"/>
    </row>
    <row r="33" spans="1:15" ht="15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5"/>
      <c r="O33" s="8"/>
    </row>
    <row r="34" spans="1:15" ht="15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6" t="s">
        <v>6</v>
      </c>
      <c r="O34" s="37">
        <f>+SUM(O31:O33)</f>
        <v>0</v>
      </c>
    </row>
    <row r="35" spans="1:1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38"/>
    </row>
    <row r="36" spans="1:15" ht="15.5" x14ac:dyDescent="0.35">
      <c r="A36" s="5"/>
      <c r="B36" s="5"/>
      <c r="C36" s="99"/>
      <c r="D36" s="99"/>
      <c r="E36" s="5"/>
      <c r="F36" s="99"/>
      <c r="G36" s="99"/>
      <c r="H36" s="99"/>
      <c r="I36" s="5"/>
      <c r="J36" s="5"/>
      <c r="K36" s="5"/>
      <c r="L36" s="159" t="s">
        <v>15</v>
      </c>
      <c r="M36" s="159"/>
      <c r="N36" s="159"/>
      <c r="O36" s="39">
        <f>+O21+O15+O9+O28+O34</f>
        <v>26629.86</v>
      </c>
    </row>
    <row r="39" spans="1:15" x14ac:dyDescent="0.35">
      <c r="O39" s="48"/>
    </row>
    <row r="40" spans="1:15" x14ac:dyDescent="0.35">
      <c r="O40" s="48"/>
    </row>
  </sheetData>
  <mergeCells count="70">
    <mergeCell ref="A1:O1"/>
    <mergeCell ref="A2:A3"/>
    <mergeCell ref="B2:B3"/>
    <mergeCell ref="C2:C3"/>
    <mergeCell ref="D2:F3"/>
    <mergeCell ref="G2:G3"/>
    <mergeCell ref="H2:O3"/>
    <mergeCell ref="D4:F4"/>
    <mergeCell ref="H4:N4"/>
    <mergeCell ref="D5:F5"/>
    <mergeCell ref="H5:N5"/>
    <mergeCell ref="C8:D8"/>
    <mergeCell ref="F8:H8"/>
    <mergeCell ref="D6:F6"/>
    <mergeCell ref="H6:N6"/>
    <mergeCell ref="D7:F7"/>
    <mergeCell ref="H7:N7"/>
    <mergeCell ref="C9:D9"/>
    <mergeCell ref="F9:H9"/>
    <mergeCell ref="A10:A11"/>
    <mergeCell ref="B10:B11"/>
    <mergeCell ref="C10:C11"/>
    <mergeCell ref="D10:F11"/>
    <mergeCell ref="G10:G11"/>
    <mergeCell ref="H10:O11"/>
    <mergeCell ref="D12:F12"/>
    <mergeCell ref="H12:N12"/>
    <mergeCell ref="D13:F13"/>
    <mergeCell ref="H13:N13"/>
    <mergeCell ref="C14:D14"/>
    <mergeCell ref="F14:H14"/>
    <mergeCell ref="C15:D15"/>
    <mergeCell ref="F15:H15"/>
    <mergeCell ref="A16:A17"/>
    <mergeCell ref="B16:B17"/>
    <mergeCell ref="C16:C17"/>
    <mergeCell ref="D16:F17"/>
    <mergeCell ref="G16:G17"/>
    <mergeCell ref="H16:O17"/>
    <mergeCell ref="D18:F18"/>
    <mergeCell ref="H18:N18"/>
    <mergeCell ref="D19:F19"/>
    <mergeCell ref="H19:N19"/>
    <mergeCell ref="C20:D20"/>
    <mergeCell ref="F20:H20"/>
    <mergeCell ref="C21:D21"/>
    <mergeCell ref="F21:H21"/>
    <mergeCell ref="A23:A24"/>
    <mergeCell ref="B23:B24"/>
    <mergeCell ref="C23:C24"/>
    <mergeCell ref="D23:F24"/>
    <mergeCell ref="G23:G24"/>
    <mergeCell ref="H23:O24"/>
    <mergeCell ref="D25:F25"/>
    <mergeCell ref="H25:N25"/>
    <mergeCell ref="D26:F26"/>
    <mergeCell ref="H26:N26"/>
    <mergeCell ref="A29:A30"/>
    <mergeCell ref="B29:B30"/>
    <mergeCell ref="C29:C30"/>
    <mergeCell ref="D29:F30"/>
    <mergeCell ref="G29:G30"/>
    <mergeCell ref="H29:O30"/>
    <mergeCell ref="D31:F31"/>
    <mergeCell ref="H31:N31"/>
    <mergeCell ref="D32:F32"/>
    <mergeCell ref="H32:N32"/>
    <mergeCell ref="C36:D36"/>
    <mergeCell ref="F36:H36"/>
    <mergeCell ref="L36:N3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621F8-3821-4E2B-B909-D61101BE1307}">
  <dimension ref="A1:XFC40"/>
  <sheetViews>
    <sheetView workbookViewId="0">
      <selection activeCell="G10" sqref="G10"/>
    </sheetView>
  </sheetViews>
  <sheetFormatPr baseColWidth="10" defaultRowHeight="14.5" x14ac:dyDescent="0.35"/>
  <cols>
    <col min="1" max="1" width="4.54296875" bestFit="1" customWidth="1"/>
    <col min="2" max="2" width="15.7265625" bestFit="1" customWidth="1"/>
    <col min="3" max="3" width="16.1796875" bestFit="1" customWidth="1"/>
    <col min="4" max="6" width="15.1796875" customWidth="1"/>
    <col min="7" max="7" width="25.26953125" customWidth="1"/>
    <col min="8" max="14" width="7.1796875" customWidth="1"/>
    <col min="15" max="15" width="14" bestFit="1" customWidth="1"/>
    <col min="16" max="16" width="11.54296875" bestFit="1" customWidth="1"/>
  </cols>
  <sheetData>
    <row r="1" spans="1:16" ht="19" thickBot="1" x14ac:dyDescent="0.4">
      <c r="A1" s="53" t="s">
        <v>100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40"/>
    </row>
    <row r="2" spans="1:16" ht="12.75" customHeight="1" x14ac:dyDescent="0.35">
      <c r="A2" s="56" t="s">
        <v>0</v>
      </c>
      <c r="B2" s="56" t="s">
        <v>1</v>
      </c>
      <c r="C2" s="58" t="s">
        <v>2</v>
      </c>
      <c r="D2" s="60" t="s">
        <v>3</v>
      </c>
      <c r="E2" s="61"/>
      <c r="F2" s="62"/>
      <c r="G2" s="66" t="s">
        <v>4</v>
      </c>
      <c r="H2" s="68" t="s">
        <v>5</v>
      </c>
      <c r="I2" s="69"/>
      <c r="J2" s="69"/>
      <c r="K2" s="69"/>
      <c r="L2" s="69"/>
      <c r="M2" s="69"/>
      <c r="N2" s="69"/>
      <c r="O2" s="70"/>
      <c r="P2" s="40"/>
    </row>
    <row r="3" spans="1:16" ht="12.75" customHeight="1" thickBot="1" x14ac:dyDescent="0.4">
      <c r="A3" s="57"/>
      <c r="B3" s="57"/>
      <c r="C3" s="59"/>
      <c r="D3" s="63"/>
      <c r="E3" s="64"/>
      <c r="F3" s="65"/>
      <c r="G3" s="67"/>
      <c r="H3" s="71"/>
      <c r="I3" s="72"/>
      <c r="J3" s="72"/>
      <c r="K3" s="72"/>
      <c r="L3" s="72"/>
      <c r="M3" s="72"/>
      <c r="N3" s="72"/>
      <c r="O3" s="73"/>
      <c r="P3" s="40"/>
    </row>
    <row r="4" spans="1:16" s="42" customFormat="1" ht="12.75" customHeight="1" thickBot="1" x14ac:dyDescent="0.35">
      <c r="A4" s="1">
        <v>1</v>
      </c>
      <c r="B4" s="1" t="s">
        <v>10</v>
      </c>
      <c r="C4" s="1" t="s">
        <v>17</v>
      </c>
      <c r="D4" s="74" t="s">
        <v>112</v>
      </c>
      <c r="E4" s="74"/>
      <c r="F4" s="74"/>
      <c r="G4" s="2" t="s">
        <v>11</v>
      </c>
      <c r="H4" s="160" t="s">
        <v>111</v>
      </c>
      <c r="I4" s="160"/>
      <c r="J4" s="160"/>
      <c r="K4" s="160"/>
      <c r="L4" s="160"/>
      <c r="M4" s="160"/>
      <c r="N4" s="160"/>
      <c r="O4" s="3">
        <v>1464.2</v>
      </c>
      <c r="P4" s="41" t="s">
        <v>48</v>
      </c>
    </row>
    <row r="5" spans="1:16" s="42" customFormat="1" ht="12.75" customHeight="1" thickBot="1" x14ac:dyDescent="0.35">
      <c r="A5" s="1">
        <v>2</v>
      </c>
      <c r="B5" s="1" t="s">
        <v>10</v>
      </c>
      <c r="C5" s="1" t="s">
        <v>17</v>
      </c>
      <c r="D5" s="74" t="s">
        <v>113</v>
      </c>
      <c r="E5" s="74"/>
      <c r="F5" s="74"/>
      <c r="G5" s="2" t="s">
        <v>11</v>
      </c>
      <c r="H5" s="160" t="s">
        <v>111</v>
      </c>
      <c r="I5" s="160"/>
      <c r="J5" s="160"/>
      <c r="K5" s="160"/>
      <c r="L5" s="160"/>
      <c r="M5" s="160"/>
      <c r="N5" s="160"/>
      <c r="O5" s="3">
        <v>1199.22</v>
      </c>
      <c r="P5" s="41" t="s">
        <v>48</v>
      </c>
    </row>
    <row r="6" spans="1:16" ht="12.75" customHeight="1" thickBot="1" x14ac:dyDescent="0.4">
      <c r="A6" s="4"/>
      <c r="B6" s="5"/>
      <c r="C6" s="76"/>
      <c r="D6" s="76"/>
      <c r="E6" s="5"/>
      <c r="F6" s="76"/>
      <c r="G6" s="76"/>
      <c r="H6" s="76"/>
      <c r="I6" s="5"/>
      <c r="J6" s="6"/>
      <c r="K6" s="6"/>
      <c r="L6" s="5"/>
      <c r="M6" s="5"/>
      <c r="N6" s="7"/>
      <c r="O6" s="8"/>
      <c r="P6" s="40"/>
    </row>
    <row r="7" spans="1:16" ht="12.75" customHeight="1" thickBot="1" x14ac:dyDescent="0.4">
      <c r="A7" s="5"/>
      <c r="B7" s="5"/>
      <c r="C7" s="77"/>
      <c r="D7" s="77"/>
      <c r="E7" s="5"/>
      <c r="F7" s="77"/>
      <c r="G7" s="77"/>
      <c r="H7" s="77"/>
      <c r="I7" s="5"/>
      <c r="J7" s="5"/>
      <c r="K7" s="5"/>
      <c r="L7" s="5"/>
      <c r="M7" s="5"/>
      <c r="N7" s="9" t="s">
        <v>6</v>
      </c>
      <c r="O7" s="10">
        <f>+SUM(O4:O6)</f>
        <v>2663.42</v>
      </c>
      <c r="P7" s="40"/>
    </row>
    <row r="8" spans="1:16" ht="12.75" customHeight="1" x14ac:dyDescent="0.35">
      <c r="A8" s="78" t="s">
        <v>7</v>
      </c>
      <c r="B8" s="78" t="s">
        <v>1</v>
      </c>
      <c r="C8" s="80" t="s">
        <v>2</v>
      </c>
      <c r="D8" s="82" t="s">
        <v>3</v>
      </c>
      <c r="E8" s="83"/>
      <c r="F8" s="84"/>
      <c r="G8" s="88" t="s">
        <v>4</v>
      </c>
      <c r="H8" s="90" t="s">
        <v>8</v>
      </c>
      <c r="I8" s="91"/>
      <c r="J8" s="91"/>
      <c r="K8" s="91"/>
      <c r="L8" s="91"/>
      <c r="M8" s="91"/>
      <c r="N8" s="91"/>
      <c r="O8" s="92"/>
      <c r="P8" s="40"/>
    </row>
    <row r="9" spans="1:16" ht="12.75" customHeight="1" thickBot="1" x14ac:dyDescent="0.4">
      <c r="A9" s="79"/>
      <c r="B9" s="79"/>
      <c r="C9" s="81"/>
      <c r="D9" s="85"/>
      <c r="E9" s="86"/>
      <c r="F9" s="87"/>
      <c r="G9" s="89"/>
      <c r="H9" s="93"/>
      <c r="I9" s="94"/>
      <c r="J9" s="94"/>
      <c r="K9" s="94"/>
      <c r="L9" s="94"/>
      <c r="M9" s="94"/>
      <c r="N9" s="94"/>
      <c r="O9" s="95"/>
      <c r="P9" s="40"/>
    </row>
    <row r="10" spans="1:16" s="42" customFormat="1" ht="12.75" customHeight="1" thickBot="1" x14ac:dyDescent="0.35">
      <c r="A10" s="11">
        <v>1</v>
      </c>
      <c r="B10" s="13" t="s">
        <v>41</v>
      </c>
      <c r="C10" s="12" t="s">
        <v>104</v>
      </c>
      <c r="D10" s="96" t="s">
        <v>103</v>
      </c>
      <c r="E10" s="96"/>
      <c r="F10" s="96"/>
      <c r="G10" s="13" t="s">
        <v>11</v>
      </c>
      <c r="H10" s="97" t="s">
        <v>102</v>
      </c>
      <c r="I10" s="97"/>
      <c r="J10" s="97"/>
      <c r="K10" s="97"/>
      <c r="L10" s="97"/>
      <c r="M10" s="97"/>
      <c r="N10" s="97"/>
      <c r="O10" s="14">
        <v>3248</v>
      </c>
      <c r="P10" s="6" t="s">
        <v>48</v>
      </c>
    </row>
    <row r="11" spans="1:16" s="42" customFormat="1" ht="12.75" customHeight="1" thickBot="1" x14ac:dyDescent="0.35">
      <c r="A11" s="11">
        <v>2</v>
      </c>
      <c r="B11" s="13" t="s">
        <v>10</v>
      </c>
      <c r="C11" s="12" t="s">
        <v>23</v>
      </c>
      <c r="D11" s="96" t="s">
        <v>106</v>
      </c>
      <c r="E11" s="96"/>
      <c r="F11" s="96"/>
      <c r="G11" s="13" t="s">
        <v>11</v>
      </c>
      <c r="H11" s="98" t="s">
        <v>105</v>
      </c>
      <c r="I11" s="98"/>
      <c r="J11" s="98"/>
      <c r="K11" s="98"/>
      <c r="L11" s="98"/>
      <c r="M11" s="98"/>
      <c r="N11" s="98"/>
      <c r="O11" s="14">
        <v>13920</v>
      </c>
      <c r="P11" s="6" t="s">
        <v>48</v>
      </c>
    </row>
    <row r="12" spans="1:16" s="42" customFormat="1" ht="12.75" customHeight="1" thickBot="1" x14ac:dyDescent="0.35">
      <c r="A12" s="11">
        <v>3</v>
      </c>
      <c r="B12" s="13" t="s">
        <v>10</v>
      </c>
      <c r="C12" s="12" t="s">
        <v>17</v>
      </c>
      <c r="D12" s="96" t="s">
        <v>107</v>
      </c>
      <c r="E12" s="96"/>
      <c r="F12" s="96"/>
      <c r="G12" s="13" t="s">
        <v>11</v>
      </c>
      <c r="H12" s="98" t="s">
        <v>108</v>
      </c>
      <c r="I12" s="98"/>
      <c r="J12" s="98"/>
      <c r="K12" s="98"/>
      <c r="L12" s="98"/>
      <c r="M12" s="98"/>
      <c r="N12" s="98"/>
      <c r="O12" s="3">
        <v>1044</v>
      </c>
      <c r="P12" s="6" t="s">
        <v>48</v>
      </c>
    </row>
    <row r="13" spans="1:16" s="42" customFormat="1" ht="12.75" customHeight="1" thickBot="1" x14ac:dyDescent="0.35">
      <c r="A13" s="11">
        <v>4</v>
      </c>
      <c r="B13" s="13" t="s">
        <v>10</v>
      </c>
      <c r="C13" s="12" t="s">
        <v>17</v>
      </c>
      <c r="D13" s="96" t="s">
        <v>110</v>
      </c>
      <c r="E13" s="96"/>
      <c r="F13" s="96"/>
      <c r="G13" s="13" t="s">
        <v>11</v>
      </c>
      <c r="H13" s="98" t="s">
        <v>109</v>
      </c>
      <c r="I13" s="98"/>
      <c r="J13" s="98"/>
      <c r="K13" s="98"/>
      <c r="L13" s="98"/>
      <c r="M13" s="98"/>
      <c r="N13" s="98"/>
      <c r="O13" s="14">
        <v>1849.04</v>
      </c>
      <c r="P13" s="6" t="s">
        <v>48</v>
      </c>
    </row>
    <row r="14" spans="1:16" ht="12.75" customHeight="1" thickBot="1" x14ac:dyDescent="0.4">
      <c r="A14" s="5"/>
      <c r="B14" s="5"/>
      <c r="C14" s="99"/>
      <c r="D14" s="99"/>
      <c r="E14" s="5"/>
      <c r="F14" s="99"/>
      <c r="G14" s="99"/>
      <c r="H14" s="99"/>
      <c r="I14" s="5"/>
      <c r="J14" s="6"/>
      <c r="K14" s="6"/>
      <c r="L14" s="15"/>
      <c r="M14" s="5"/>
      <c r="N14" s="16"/>
      <c r="O14" s="8"/>
      <c r="P14" s="40"/>
    </row>
    <row r="15" spans="1:16" ht="12.75" customHeight="1" thickBot="1" x14ac:dyDescent="0.4">
      <c r="A15" s="5"/>
      <c r="B15" s="5"/>
      <c r="C15" s="77"/>
      <c r="D15" s="77"/>
      <c r="E15" s="5"/>
      <c r="F15" s="77"/>
      <c r="G15" s="77"/>
      <c r="H15" s="77"/>
      <c r="I15" s="5"/>
      <c r="J15" s="5"/>
      <c r="K15" s="5"/>
      <c r="L15" s="5"/>
      <c r="M15" s="5"/>
      <c r="N15" s="17" t="s">
        <v>6</v>
      </c>
      <c r="O15" s="18">
        <f>+SUM(O10:O14)</f>
        <v>20061.04</v>
      </c>
      <c r="P15" s="40"/>
    </row>
    <row r="16" spans="1:16" ht="12.75" customHeight="1" x14ac:dyDescent="0.35">
      <c r="A16" s="100" t="s">
        <v>7</v>
      </c>
      <c r="B16" s="100" t="s">
        <v>1</v>
      </c>
      <c r="C16" s="102" t="s">
        <v>2</v>
      </c>
      <c r="D16" s="104" t="s">
        <v>3</v>
      </c>
      <c r="E16" s="105"/>
      <c r="F16" s="106"/>
      <c r="G16" s="110" t="s">
        <v>4</v>
      </c>
      <c r="H16" s="112" t="s">
        <v>9</v>
      </c>
      <c r="I16" s="113"/>
      <c r="J16" s="113"/>
      <c r="K16" s="113"/>
      <c r="L16" s="113"/>
      <c r="M16" s="113"/>
      <c r="N16" s="113"/>
      <c r="O16" s="114"/>
      <c r="P16" s="40"/>
    </row>
    <row r="17" spans="1:16383" ht="12.75" customHeight="1" thickBot="1" x14ac:dyDescent="0.4">
      <c r="A17" s="101"/>
      <c r="B17" s="101"/>
      <c r="C17" s="103"/>
      <c r="D17" s="107"/>
      <c r="E17" s="108"/>
      <c r="F17" s="109"/>
      <c r="G17" s="111"/>
      <c r="H17" s="115"/>
      <c r="I17" s="116"/>
      <c r="J17" s="116"/>
      <c r="K17" s="116"/>
      <c r="L17" s="116"/>
      <c r="M17" s="116"/>
      <c r="N17" s="116"/>
      <c r="O17" s="117"/>
      <c r="P17" s="40"/>
    </row>
    <row r="18" spans="1:16383" s="42" customFormat="1" ht="12.75" customHeight="1" thickBot="1" x14ac:dyDescent="0.35">
      <c r="A18" s="19">
        <v>1</v>
      </c>
      <c r="B18" s="19" t="s">
        <v>10</v>
      </c>
      <c r="C18" s="19" t="s">
        <v>36</v>
      </c>
      <c r="D18" s="118" t="s">
        <v>101</v>
      </c>
      <c r="E18" s="118"/>
      <c r="F18" s="118"/>
      <c r="G18" s="19" t="s">
        <v>11</v>
      </c>
      <c r="H18" s="118" t="s">
        <v>34</v>
      </c>
      <c r="I18" s="118"/>
      <c r="J18" s="118"/>
      <c r="K18" s="118"/>
      <c r="L18" s="118"/>
      <c r="M18" s="118"/>
      <c r="N18" s="118"/>
      <c r="O18" s="20">
        <v>35783.58</v>
      </c>
      <c r="P18" s="43" t="s">
        <v>48</v>
      </c>
      <c r="Q18" s="44"/>
    </row>
    <row r="19" spans="1:16383" s="42" customFormat="1" ht="12.75" customHeight="1" thickBot="1" x14ac:dyDescent="0.35">
      <c r="A19" s="19">
        <v>2</v>
      </c>
      <c r="B19" s="19"/>
      <c r="C19" s="19"/>
      <c r="D19" s="118"/>
      <c r="E19" s="118"/>
      <c r="F19" s="118"/>
      <c r="G19" s="19"/>
      <c r="H19" s="118"/>
      <c r="I19" s="118"/>
      <c r="J19" s="118"/>
      <c r="K19" s="118"/>
      <c r="L19" s="118"/>
      <c r="M19" s="118"/>
      <c r="N19" s="118"/>
      <c r="O19" s="20"/>
      <c r="P19" s="43"/>
      <c r="Q19" s="44"/>
    </row>
    <row r="20" spans="1:16383" ht="12.75" customHeight="1" thickBot="1" x14ac:dyDescent="0.4">
      <c r="A20" s="5"/>
      <c r="B20" s="5"/>
      <c r="C20" s="76"/>
      <c r="D20" s="76"/>
      <c r="E20" s="5"/>
      <c r="F20" s="76"/>
      <c r="G20" s="76"/>
      <c r="H20" s="99"/>
      <c r="I20" s="5"/>
      <c r="J20" s="6"/>
      <c r="K20" s="6"/>
      <c r="L20" s="5"/>
      <c r="M20" s="5"/>
      <c r="N20" s="21"/>
      <c r="O20" s="8"/>
      <c r="P20" s="40"/>
    </row>
    <row r="21" spans="1:16383" ht="12.75" customHeight="1" thickBot="1" x14ac:dyDescent="0.4">
      <c r="A21" s="5"/>
      <c r="B21" s="5"/>
      <c r="C21" s="99"/>
      <c r="D21" s="99"/>
      <c r="E21" s="5"/>
      <c r="F21" s="99"/>
      <c r="G21" s="99"/>
      <c r="H21" s="99"/>
      <c r="I21" s="5"/>
      <c r="J21" s="5"/>
      <c r="K21" s="5"/>
      <c r="L21" s="5"/>
      <c r="M21" s="5"/>
      <c r="N21" s="22" t="s">
        <v>6</v>
      </c>
      <c r="O21" s="23">
        <f>+SUM(O18:O20)</f>
        <v>35783.58</v>
      </c>
    </row>
    <row r="22" spans="1:16383" ht="12.75" customHeight="1" thickBot="1" x14ac:dyDescent="0.4">
      <c r="A22" s="5"/>
      <c r="B22" s="5"/>
      <c r="C22" s="5"/>
      <c r="D22" s="5"/>
      <c r="E22" s="5"/>
      <c r="F22" s="5"/>
      <c r="G22" s="5"/>
      <c r="H22" s="5"/>
      <c r="I22" s="5" t="s">
        <v>12</v>
      </c>
      <c r="J22" s="5"/>
      <c r="K22" s="5"/>
      <c r="L22" s="5"/>
      <c r="M22" s="5"/>
      <c r="N22" s="24"/>
      <c r="O22" s="25"/>
      <c r="T22" s="45"/>
    </row>
    <row r="23" spans="1:16383" ht="12.75" customHeight="1" x14ac:dyDescent="0.35">
      <c r="A23" s="119" t="s">
        <v>7</v>
      </c>
      <c r="B23" s="119" t="s">
        <v>84</v>
      </c>
      <c r="C23" s="121" t="s">
        <v>2</v>
      </c>
      <c r="D23" s="123" t="s">
        <v>3</v>
      </c>
      <c r="E23" s="124"/>
      <c r="F23" s="125"/>
      <c r="G23" s="129" t="s">
        <v>4</v>
      </c>
      <c r="H23" s="131" t="s">
        <v>13</v>
      </c>
      <c r="I23" s="132"/>
      <c r="J23" s="132"/>
      <c r="K23" s="132"/>
      <c r="L23" s="132"/>
      <c r="M23" s="132"/>
      <c r="N23" s="132"/>
      <c r="O23" s="133"/>
      <c r="P23" s="40"/>
    </row>
    <row r="24" spans="1:16383" ht="12.75" customHeight="1" thickBot="1" x14ac:dyDescent="0.4">
      <c r="A24" s="120"/>
      <c r="B24" s="120"/>
      <c r="C24" s="122"/>
      <c r="D24" s="126"/>
      <c r="E24" s="127"/>
      <c r="F24" s="128"/>
      <c r="G24" s="130"/>
      <c r="H24" s="134"/>
      <c r="I24" s="135"/>
      <c r="J24" s="135"/>
      <c r="K24" s="135"/>
      <c r="L24" s="135"/>
      <c r="M24" s="135"/>
      <c r="N24" s="135"/>
      <c r="O24" s="136"/>
      <c r="P24" s="40"/>
    </row>
    <row r="25" spans="1:16383" ht="12.75" customHeight="1" thickBot="1" x14ac:dyDescent="0.4">
      <c r="A25" s="26">
        <v>1</v>
      </c>
      <c r="B25" s="26" t="s">
        <v>10</v>
      </c>
      <c r="C25" s="27" t="s">
        <v>17</v>
      </c>
      <c r="D25" s="137" t="s">
        <v>107</v>
      </c>
      <c r="E25" s="137"/>
      <c r="F25" s="137"/>
      <c r="G25" s="28" t="s">
        <v>11</v>
      </c>
      <c r="H25" s="138" t="s">
        <v>108</v>
      </c>
      <c r="I25" s="138"/>
      <c r="J25" s="138"/>
      <c r="K25" s="138"/>
      <c r="L25" s="138"/>
      <c r="M25" s="138"/>
      <c r="N25" s="138"/>
      <c r="O25" s="3">
        <v>1044</v>
      </c>
      <c r="P25" s="46"/>
      <c r="Q25" s="47"/>
    </row>
    <row r="26" spans="1:16383" ht="12.75" customHeight="1" thickBot="1" x14ac:dyDescent="0.4">
      <c r="A26" s="26">
        <v>2</v>
      </c>
      <c r="B26" s="26"/>
      <c r="C26" s="27"/>
      <c r="D26" s="137"/>
      <c r="E26" s="137"/>
      <c r="F26" s="137"/>
      <c r="G26" s="28"/>
      <c r="H26" s="138"/>
      <c r="I26" s="138"/>
      <c r="J26" s="138"/>
      <c r="K26" s="138"/>
      <c r="L26" s="138"/>
      <c r="M26" s="138"/>
      <c r="N26" s="138"/>
      <c r="O26" s="3"/>
      <c r="P26" s="46"/>
      <c r="Q26" s="47"/>
    </row>
    <row r="27" spans="1:16383" ht="12.75" customHeight="1" thickBot="1" x14ac:dyDescent="0.4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29"/>
      <c r="O27" s="8"/>
    </row>
    <row r="28" spans="1:16383" ht="12.75" customHeight="1" thickBot="1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30" t="s">
        <v>6</v>
      </c>
      <c r="O28" s="31">
        <f>+SUM(O25:O27)</f>
        <v>1044</v>
      </c>
    </row>
    <row r="29" spans="1:16383" hidden="1" x14ac:dyDescent="0.35">
      <c r="A29" s="139" t="s">
        <v>7</v>
      </c>
      <c r="B29" s="139" t="s">
        <v>1</v>
      </c>
      <c r="C29" s="141" t="s">
        <v>2</v>
      </c>
      <c r="D29" s="143" t="s">
        <v>3</v>
      </c>
      <c r="E29" s="144"/>
      <c r="F29" s="145"/>
      <c r="G29" s="149" t="s">
        <v>4</v>
      </c>
      <c r="H29" s="151" t="s">
        <v>14</v>
      </c>
      <c r="I29" s="152"/>
      <c r="J29" s="152"/>
      <c r="K29" s="152"/>
      <c r="L29" s="152"/>
      <c r="M29" s="152"/>
      <c r="N29" s="152"/>
      <c r="O29" s="153"/>
    </row>
    <row r="30" spans="1:16383" ht="15" hidden="1" thickBot="1" x14ac:dyDescent="0.4">
      <c r="A30" s="140"/>
      <c r="B30" s="140"/>
      <c r="C30" s="142"/>
      <c r="D30" s="146"/>
      <c r="E30" s="147"/>
      <c r="F30" s="148"/>
      <c r="G30" s="150"/>
      <c r="H30" s="154"/>
      <c r="I30" s="155"/>
      <c r="J30" s="155"/>
      <c r="K30" s="155"/>
      <c r="L30" s="155"/>
      <c r="M30" s="155"/>
      <c r="N30" s="155"/>
      <c r="O30" s="156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</row>
    <row r="31" spans="1:16383" ht="15" hidden="1" thickBot="1" x14ac:dyDescent="0.4">
      <c r="A31" s="32">
        <v>1</v>
      </c>
      <c r="B31" s="32"/>
      <c r="C31" s="33"/>
      <c r="D31" s="157"/>
      <c r="E31" s="157"/>
      <c r="F31" s="157"/>
      <c r="G31" s="34"/>
      <c r="H31" s="158"/>
      <c r="I31" s="158"/>
      <c r="J31" s="158"/>
      <c r="K31" s="158"/>
      <c r="L31" s="158"/>
      <c r="M31" s="158"/>
      <c r="N31" s="158"/>
      <c r="O31" s="14"/>
    </row>
    <row r="32" spans="1:16383" ht="15" hidden="1" thickBot="1" x14ac:dyDescent="0.4">
      <c r="A32" s="32">
        <v>2</v>
      </c>
      <c r="B32" s="32"/>
      <c r="C32" s="33"/>
      <c r="D32" s="157"/>
      <c r="E32" s="157"/>
      <c r="F32" s="157"/>
      <c r="G32" s="34"/>
      <c r="H32" s="158"/>
      <c r="I32" s="158"/>
      <c r="J32" s="158"/>
      <c r="K32" s="158"/>
      <c r="L32" s="158"/>
      <c r="M32" s="158"/>
      <c r="N32" s="158"/>
      <c r="O32" s="3"/>
    </row>
    <row r="33" spans="1:15" ht="15" hidden="1" thickBot="1" x14ac:dyDescent="0.4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35"/>
      <c r="O33" s="8"/>
    </row>
    <row r="34" spans="1:15" ht="15" hidden="1" thickBot="1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36" t="s">
        <v>6</v>
      </c>
      <c r="O34" s="37">
        <f>+SUM(O31:O33)</f>
        <v>0</v>
      </c>
    </row>
    <row r="35" spans="1:15" x14ac:dyDescent="0.3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38"/>
    </row>
    <row r="36" spans="1:15" ht="15.5" x14ac:dyDescent="0.35">
      <c r="A36" s="5"/>
      <c r="B36" s="5"/>
      <c r="C36" s="99"/>
      <c r="D36" s="99"/>
      <c r="E36" s="5"/>
      <c r="F36" s="99"/>
      <c r="G36" s="99"/>
      <c r="H36" s="99"/>
      <c r="I36" s="5"/>
      <c r="J36" s="5"/>
      <c r="K36" s="5"/>
      <c r="L36" s="159" t="s">
        <v>15</v>
      </c>
      <c r="M36" s="159"/>
      <c r="N36" s="159"/>
      <c r="O36" s="39">
        <f>+O21+O15+O7+O28+O34</f>
        <v>59552.04</v>
      </c>
    </row>
    <row r="39" spans="1:15" x14ac:dyDescent="0.35">
      <c r="O39" s="48"/>
    </row>
    <row r="40" spans="1:15" x14ac:dyDescent="0.35">
      <c r="O40" s="48"/>
    </row>
  </sheetData>
  <mergeCells count="70">
    <mergeCell ref="D31:F31"/>
    <mergeCell ref="H31:N31"/>
    <mergeCell ref="D32:F32"/>
    <mergeCell ref="H32:N32"/>
    <mergeCell ref="C36:D36"/>
    <mergeCell ref="F36:H36"/>
    <mergeCell ref="L36:N36"/>
    <mergeCell ref="D25:F25"/>
    <mergeCell ref="H25:N25"/>
    <mergeCell ref="D26:F26"/>
    <mergeCell ref="H26:N26"/>
    <mergeCell ref="A29:A30"/>
    <mergeCell ref="B29:B30"/>
    <mergeCell ref="C29:C30"/>
    <mergeCell ref="D29:F30"/>
    <mergeCell ref="G29:G30"/>
    <mergeCell ref="H29:O30"/>
    <mergeCell ref="C21:D21"/>
    <mergeCell ref="F21:H21"/>
    <mergeCell ref="A23:A24"/>
    <mergeCell ref="B23:B24"/>
    <mergeCell ref="C23:C24"/>
    <mergeCell ref="D23:F24"/>
    <mergeCell ref="G23:G24"/>
    <mergeCell ref="H23:O24"/>
    <mergeCell ref="D18:F18"/>
    <mergeCell ref="H18:N18"/>
    <mergeCell ref="D19:F19"/>
    <mergeCell ref="H19:N19"/>
    <mergeCell ref="C20:D20"/>
    <mergeCell ref="F20:H20"/>
    <mergeCell ref="C15:D15"/>
    <mergeCell ref="F15:H15"/>
    <mergeCell ref="A16:A17"/>
    <mergeCell ref="B16:B17"/>
    <mergeCell ref="C16:C17"/>
    <mergeCell ref="D16:F17"/>
    <mergeCell ref="G16:G17"/>
    <mergeCell ref="H16:O17"/>
    <mergeCell ref="D10:F10"/>
    <mergeCell ref="H10:N10"/>
    <mergeCell ref="D11:F11"/>
    <mergeCell ref="H11:N11"/>
    <mergeCell ref="C14:D14"/>
    <mergeCell ref="F14:H14"/>
    <mergeCell ref="D12:F12"/>
    <mergeCell ref="H12:N12"/>
    <mergeCell ref="D13:F13"/>
    <mergeCell ref="H13:N13"/>
    <mergeCell ref="A8:A9"/>
    <mergeCell ref="B8:B9"/>
    <mergeCell ref="C8:C9"/>
    <mergeCell ref="D8:F9"/>
    <mergeCell ref="G8:G9"/>
    <mergeCell ref="H8:O9"/>
    <mergeCell ref="C6:D6"/>
    <mergeCell ref="F6:H6"/>
    <mergeCell ref="C7:D7"/>
    <mergeCell ref="F7:H7"/>
    <mergeCell ref="D4:F4"/>
    <mergeCell ref="H4:N4"/>
    <mergeCell ref="D5:F5"/>
    <mergeCell ref="H5:N5"/>
    <mergeCell ref="A1:O1"/>
    <mergeCell ref="A2:A3"/>
    <mergeCell ref="B2:B3"/>
    <mergeCell ref="C2:C3"/>
    <mergeCell ref="D2:F3"/>
    <mergeCell ref="G2:G3"/>
    <mergeCell ref="H2:O3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53</vt:i4>
      </vt:variant>
      <vt:variant>
        <vt:lpstr>Rangos con nombre</vt:lpstr>
      </vt:variant>
      <vt:variant>
        <vt:i4>1</vt:i4>
      </vt:variant>
    </vt:vector>
  </HeadingPairs>
  <TitlesOfParts>
    <vt:vector size="54" baseType="lpstr">
      <vt:lpstr>03-ENE</vt:lpstr>
      <vt:lpstr>04-ENE</vt:lpstr>
      <vt:lpstr>05-ENE</vt:lpstr>
      <vt:lpstr>07-ENE</vt:lpstr>
      <vt:lpstr>10-ENE</vt:lpstr>
      <vt:lpstr>12-ENE</vt:lpstr>
      <vt:lpstr>13-ENE</vt:lpstr>
      <vt:lpstr>17-ENE</vt:lpstr>
      <vt:lpstr>19-ENE</vt:lpstr>
      <vt:lpstr>21-ENE</vt:lpstr>
      <vt:lpstr>24-ENE</vt:lpstr>
      <vt:lpstr>26-ENE</vt:lpstr>
      <vt:lpstr>28-ENE</vt:lpstr>
      <vt:lpstr>31-ENE</vt:lpstr>
      <vt:lpstr>02-FEB</vt:lpstr>
      <vt:lpstr>08-FEB</vt:lpstr>
      <vt:lpstr>09-FEB</vt:lpstr>
      <vt:lpstr>11-FEB</vt:lpstr>
      <vt:lpstr>14-FEB</vt:lpstr>
      <vt:lpstr>16-FEB</vt:lpstr>
      <vt:lpstr>18-FEB</vt:lpstr>
      <vt:lpstr>21-FEB</vt:lpstr>
      <vt:lpstr>22-FEB</vt:lpstr>
      <vt:lpstr>24-FEB</vt:lpstr>
      <vt:lpstr>28-FEB</vt:lpstr>
      <vt:lpstr>02-MAR</vt:lpstr>
      <vt:lpstr>03-MAR</vt:lpstr>
      <vt:lpstr>04-MAR</vt:lpstr>
      <vt:lpstr>07-MAR</vt:lpstr>
      <vt:lpstr>09-MAR</vt:lpstr>
      <vt:lpstr>11-MAR</vt:lpstr>
      <vt:lpstr>14-MAR</vt:lpstr>
      <vt:lpstr>16-MAR</vt:lpstr>
      <vt:lpstr>18-MAR</vt:lpstr>
      <vt:lpstr>22-MAR</vt:lpstr>
      <vt:lpstr>23-MAR</vt:lpstr>
      <vt:lpstr>25-MAR</vt:lpstr>
      <vt:lpstr>28-MAR</vt:lpstr>
      <vt:lpstr>30-MAR</vt:lpstr>
      <vt:lpstr>01-ABR</vt:lpstr>
      <vt:lpstr>04-ABR</vt:lpstr>
      <vt:lpstr>06-ABR</vt:lpstr>
      <vt:lpstr>08-ABR</vt:lpstr>
      <vt:lpstr>11-ABR</vt:lpstr>
      <vt:lpstr>13-ABR</vt:lpstr>
      <vt:lpstr>20-ABR</vt:lpstr>
      <vt:lpstr>22-ABR</vt:lpstr>
      <vt:lpstr>25-ABR</vt:lpstr>
      <vt:lpstr>27-ABR</vt:lpstr>
      <vt:lpstr>29-ABR</vt:lpstr>
      <vt:lpstr>02-MAY</vt:lpstr>
      <vt:lpstr>04-MAY</vt:lpstr>
      <vt:lpstr>F2PNO-CYA-04.01</vt:lpstr>
      <vt:lpstr>'F2PNO-CYA-04.01'!Área_de_impresión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Fabian Mdz</dc:creator>
  <cp:lastModifiedBy>Sistemas</cp:lastModifiedBy>
  <cp:lastPrinted>2024-09-27T23:21:29Z</cp:lastPrinted>
  <dcterms:created xsi:type="dcterms:W3CDTF">2022-01-03T22:25:29Z</dcterms:created>
  <dcterms:modified xsi:type="dcterms:W3CDTF">2025-06-23T17:04:52Z</dcterms:modified>
</cp:coreProperties>
</file>